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K:\Ablage-GAP\0_Gemeindeorganisation_Gemeindeverwaltung\04_Information_Medien_UEbermittlung\040_Oeffentliche_Information\040_5_Website\Formulare_Baugesuche\"/>
    </mc:Choice>
  </mc:AlternateContent>
  <bookViews>
    <workbookView showSheetTabs="0" xWindow="75" yWindow="-15" windowWidth="2985" windowHeight="14520" tabRatio="50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S35" i="1" l="1"/>
  <c r="S50" i="1" s="1"/>
  <c r="U45" i="1"/>
  <c r="U65" i="1" s="1"/>
  <c r="U67" i="1" s="1"/>
  <c r="BM93" i="1"/>
  <c r="BN93" i="1"/>
  <c r="BL93" i="1"/>
  <c r="BK93" i="1"/>
  <c r="BN91" i="1"/>
  <c r="BM91" i="1"/>
  <c r="BL91" i="1"/>
  <c r="BK91" i="1" s="1"/>
  <c r="BM92" i="1"/>
  <c r="BL92" i="1"/>
  <c r="BK92" i="1" s="1"/>
  <c r="BN92" i="1"/>
  <c r="I35" i="1"/>
  <c r="BK83" i="1"/>
  <c r="BK81" i="1"/>
  <c r="BK79" i="1"/>
  <c r="BK77" i="1"/>
  <c r="BK75" i="1"/>
  <c r="BK73" i="1"/>
  <c r="BK71" i="1"/>
  <c r="BK69" i="1"/>
  <c r="BK67" i="1"/>
  <c r="BK65" i="1"/>
  <c r="BK56" i="1"/>
  <c r="BK54" i="1"/>
  <c r="BK45" i="1"/>
  <c r="BK41" i="1"/>
  <c r="BK35" i="1"/>
  <c r="BN28" i="1"/>
  <c r="BM28" i="1"/>
  <c r="BL28" i="1"/>
  <c r="BK28" i="1" s="1"/>
  <c r="BK26" i="1" s="1"/>
  <c r="BN24" i="1"/>
  <c r="BM24" i="1"/>
  <c r="BL24" i="1" s="1"/>
  <c r="BK24" i="1" s="1"/>
  <c r="BK22" i="1"/>
  <c r="BK17" i="1"/>
  <c r="BK15" i="1"/>
  <c r="BK13" i="1"/>
  <c r="BK11" i="1"/>
  <c r="BK9" i="1"/>
  <c r="BK98" i="1" s="1"/>
  <c r="C98" i="1" s="1"/>
  <c r="M30" i="1"/>
  <c r="I52" i="1" s="1"/>
  <c r="BI30" i="1"/>
  <c r="BJ30" i="1"/>
  <c r="U50" i="1"/>
  <c r="BF50" i="1"/>
  <c r="U35" i="1"/>
  <c r="U37" i="1" s="1"/>
  <c r="BN26" i="1"/>
  <c r="BM26" i="1"/>
  <c r="BL26" i="1"/>
  <c r="I22" i="1"/>
  <c r="BK7" i="1"/>
  <c r="U39" i="1" l="1"/>
  <c r="E98" i="1"/>
  <c r="F7" i="1"/>
  <c r="E7" i="1"/>
  <c r="U69" i="1"/>
  <c r="BE50" i="1"/>
  <c r="BD50" i="1" s="1"/>
  <c r="BC50" i="1" s="1"/>
  <c r="BB50" i="1" s="1"/>
  <c r="BA50" i="1" s="1"/>
  <c r="AZ50" i="1" s="1"/>
  <c r="AY50" i="1" s="1"/>
  <c r="AX50" i="1" s="1"/>
  <c r="S65" i="1"/>
  <c r="AM50" i="1"/>
  <c r="AL50" i="1" s="1"/>
  <c r="AK50" i="1" s="1"/>
  <c r="AJ50" i="1" s="1"/>
  <c r="AI50" i="1" s="1"/>
  <c r="AH50" i="1" s="1"/>
  <c r="AG50" i="1" s="1"/>
  <c r="AF50" i="1" s="1"/>
  <c r="AE50" i="1" s="1"/>
  <c r="T50" i="1" s="1"/>
  <c r="S37" i="1"/>
  <c r="I50" i="1" l="1"/>
  <c r="M52" i="1" s="1"/>
  <c r="M58" i="1" s="1"/>
  <c r="M50" i="1"/>
  <c r="AM65" i="1"/>
  <c r="S67" i="1"/>
  <c r="AL65" i="1"/>
  <c r="AK65" i="1"/>
  <c r="AJ65" i="1" s="1"/>
  <c r="AI65" i="1" s="1"/>
  <c r="AH65" i="1" s="1"/>
  <c r="AG65" i="1" s="1"/>
  <c r="AF65" i="1" s="1"/>
  <c r="AE65" i="1" s="1"/>
  <c r="T65" i="1" s="1"/>
  <c r="I65" i="1" s="1"/>
  <c r="BF65" i="1"/>
  <c r="BE65" i="1" s="1"/>
  <c r="BD65" i="1" s="1"/>
  <c r="BC65" i="1" s="1"/>
  <c r="BB65" i="1" s="1"/>
  <c r="BA65" i="1" s="1"/>
  <c r="AZ65" i="1" s="1"/>
  <c r="AY65" i="1" s="1"/>
  <c r="AX65" i="1" s="1"/>
  <c r="U41" i="1"/>
  <c r="U71" i="1"/>
  <c r="AM37" i="1"/>
  <c r="AL37" i="1"/>
  <c r="AK37" i="1" s="1"/>
  <c r="AJ37" i="1" s="1"/>
  <c r="AI37" i="1" s="1"/>
  <c r="AH37" i="1" s="1"/>
  <c r="AG37" i="1" s="1"/>
  <c r="AF37" i="1" s="1"/>
  <c r="AE37" i="1" s="1"/>
  <c r="T37" i="1" s="1"/>
  <c r="S39" i="1"/>
  <c r="BD37" i="1"/>
  <c r="BC37" i="1" s="1"/>
  <c r="BB37" i="1" s="1"/>
  <c r="BA37" i="1" s="1"/>
  <c r="AZ37" i="1" s="1"/>
  <c r="AY37" i="1" s="1"/>
  <c r="AX37" i="1" s="1"/>
  <c r="BF37" i="1"/>
  <c r="BE37" i="1"/>
  <c r="I37" i="1" l="1"/>
  <c r="M37" i="1"/>
  <c r="U43" i="1"/>
  <c r="BF67" i="1"/>
  <c r="BE67" i="1"/>
  <c r="BD67" i="1" s="1"/>
  <c r="BC67" i="1" s="1"/>
  <c r="BB67" i="1" s="1"/>
  <c r="BA67" i="1" s="1"/>
  <c r="AZ67" i="1" s="1"/>
  <c r="AY67" i="1" s="1"/>
  <c r="AX67" i="1" s="1"/>
  <c r="S69" i="1"/>
  <c r="AM67" i="1"/>
  <c r="AL67" i="1"/>
  <c r="AK67" i="1" s="1"/>
  <c r="AJ67" i="1" s="1"/>
  <c r="AI67" i="1" s="1"/>
  <c r="AH67" i="1" s="1"/>
  <c r="AG67" i="1" s="1"/>
  <c r="AF67" i="1" s="1"/>
  <c r="AE67" i="1" s="1"/>
  <c r="T67" i="1" s="1"/>
  <c r="AM39" i="1"/>
  <c r="AL39" i="1"/>
  <c r="AK39" i="1" s="1"/>
  <c r="AJ39" i="1" s="1"/>
  <c r="AI39" i="1" s="1"/>
  <c r="AH39" i="1" s="1"/>
  <c r="AG39" i="1" s="1"/>
  <c r="AF39" i="1" s="1"/>
  <c r="AE39" i="1" s="1"/>
  <c r="T39" i="1" s="1"/>
  <c r="BF39" i="1"/>
  <c r="BE39" i="1" s="1"/>
  <c r="BD39" i="1" s="1"/>
  <c r="BC39" i="1" s="1"/>
  <c r="BB39" i="1" s="1"/>
  <c r="BA39" i="1" s="1"/>
  <c r="AZ39" i="1" s="1"/>
  <c r="AY39" i="1" s="1"/>
  <c r="AX39" i="1" s="1"/>
  <c r="S41" i="1"/>
  <c r="U73" i="1"/>
  <c r="S58" i="1"/>
  <c r="M60" i="1"/>
  <c r="M39" i="1" l="1"/>
  <c r="I39" i="1"/>
  <c r="I67" i="1"/>
  <c r="BH67" i="1"/>
  <c r="X58" i="1"/>
  <c r="V58" i="1"/>
  <c r="E58" i="1" s="1"/>
  <c r="Z58" i="1"/>
  <c r="BF41" i="1"/>
  <c r="S43" i="1"/>
  <c r="BE41" i="1"/>
  <c r="BD41" i="1" s="1"/>
  <c r="BC41" i="1" s="1"/>
  <c r="BB41" i="1" s="1"/>
  <c r="BA41" i="1" s="1"/>
  <c r="AZ41" i="1" s="1"/>
  <c r="AY41" i="1" s="1"/>
  <c r="AX41" i="1" s="1"/>
  <c r="AM41" i="1"/>
  <c r="AL41" i="1" s="1"/>
  <c r="AK41" i="1" s="1"/>
  <c r="AJ41" i="1" s="1"/>
  <c r="AI41" i="1" s="1"/>
  <c r="AH41" i="1" s="1"/>
  <c r="AG41" i="1" s="1"/>
  <c r="AF41" i="1" s="1"/>
  <c r="AE41" i="1" s="1"/>
  <c r="T41" i="1" s="1"/>
  <c r="I41" i="1" s="1"/>
  <c r="U75" i="1"/>
  <c r="BF69" i="1"/>
  <c r="BE69" i="1"/>
  <c r="BD69" i="1" s="1"/>
  <c r="BC69" i="1" s="1"/>
  <c r="BB69" i="1" s="1"/>
  <c r="BA69" i="1" s="1"/>
  <c r="AZ69" i="1" s="1"/>
  <c r="AY69" i="1" s="1"/>
  <c r="AX69" i="1" s="1"/>
  <c r="AM69" i="1"/>
  <c r="AL69" i="1" s="1"/>
  <c r="AK69" i="1" s="1"/>
  <c r="AJ69" i="1" s="1"/>
  <c r="AI69" i="1" s="1"/>
  <c r="AH69" i="1" s="1"/>
  <c r="AG69" i="1" s="1"/>
  <c r="AF69" i="1" s="1"/>
  <c r="AE69" i="1" s="1"/>
  <c r="T69" i="1" s="1"/>
  <c r="S71" i="1"/>
  <c r="I69" i="1" l="1"/>
  <c r="BH69" i="1"/>
  <c r="J69" i="1" s="1"/>
  <c r="U77" i="1"/>
  <c r="BF43" i="1"/>
  <c r="BE43" i="1" s="1"/>
  <c r="BD43" i="1" s="1"/>
  <c r="BC43" i="1" s="1"/>
  <c r="BB43" i="1" s="1"/>
  <c r="BA43" i="1" s="1"/>
  <c r="AZ43" i="1" s="1"/>
  <c r="AY43" i="1" s="1"/>
  <c r="AX43" i="1" s="1"/>
  <c r="AM43" i="1"/>
  <c r="AL43" i="1"/>
  <c r="AK43" i="1"/>
  <c r="AJ43" i="1" s="1"/>
  <c r="AI43" i="1" s="1"/>
  <c r="AH43" i="1" s="1"/>
  <c r="AG43" i="1" s="1"/>
  <c r="AF43" i="1" s="1"/>
  <c r="AE43" i="1" s="1"/>
  <c r="T43" i="1" s="1"/>
  <c r="S73" i="1"/>
  <c r="AM71" i="1"/>
  <c r="AL71" i="1" s="1"/>
  <c r="AK71" i="1" s="1"/>
  <c r="AJ71" i="1" s="1"/>
  <c r="AI71" i="1" s="1"/>
  <c r="AH71" i="1" s="1"/>
  <c r="AG71" i="1" s="1"/>
  <c r="AF71" i="1" s="1"/>
  <c r="AE71" i="1" s="1"/>
  <c r="T71" i="1" s="1"/>
  <c r="BF71" i="1"/>
  <c r="BE71" i="1" s="1"/>
  <c r="BD71" i="1" s="1"/>
  <c r="BC71" i="1" s="1"/>
  <c r="BB71" i="1" s="1"/>
  <c r="BA71" i="1" s="1"/>
  <c r="AZ71" i="1" s="1"/>
  <c r="AY71" i="1" s="1"/>
  <c r="AX71" i="1" s="1"/>
  <c r="BH71" i="1" l="1"/>
  <c r="I71" i="1"/>
  <c r="I43" i="1"/>
  <c r="M43" i="1"/>
  <c r="U79" i="1"/>
  <c r="AM73" i="1"/>
  <c r="BF73" i="1"/>
  <c r="S75" i="1"/>
  <c r="BE73" i="1"/>
  <c r="BD73" i="1" s="1"/>
  <c r="BC73" i="1" s="1"/>
  <c r="BB73" i="1" s="1"/>
  <c r="BA73" i="1" s="1"/>
  <c r="AZ73" i="1" s="1"/>
  <c r="AY73" i="1" s="1"/>
  <c r="AX73" i="1" s="1"/>
  <c r="AL73" i="1"/>
  <c r="AK73" i="1"/>
  <c r="AJ73" i="1" s="1"/>
  <c r="AI73" i="1" s="1"/>
  <c r="AH73" i="1" s="1"/>
  <c r="AG73" i="1" s="1"/>
  <c r="AF73" i="1" s="1"/>
  <c r="AE73" i="1" s="1"/>
  <c r="T73" i="1" s="1"/>
  <c r="BH73" i="1" s="1"/>
  <c r="U81" i="1" l="1"/>
  <c r="AM75" i="1"/>
  <c r="BF75" i="1"/>
  <c r="S77" i="1"/>
  <c r="AL75" i="1"/>
  <c r="AK75" i="1" s="1"/>
  <c r="AJ75" i="1" s="1"/>
  <c r="AI75" i="1" s="1"/>
  <c r="AH75" i="1" s="1"/>
  <c r="AG75" i="1" s="1"/>
  <c r="AF75" i="1" s="1"/>
  <c r="AE75" i="1" s="1"/>
  <c r="T75" i="1" s="1"/>
  <c r="BE75" i="1"/>
  <c r="BD75" i="1" s="1"/>
  <c r="BC75" i="1" s="1"/>
  <c r="BB75" i="1" s="1"/>
  <c r="BA75" i="1" s="1"/>
  <c r="AZ75" i="1" s="1"/>
  <c r="AY75" i="1" s="1"/>
  <c r="AX75" i="1" s="1"/>
  <c r="F75" i="1" l="1"/>
  <c r="G75" i="1" s="1"/>
  <c r="BH75" i="1"/>
  <c r="BF77" i="1"/>
  <c r="BE77" i="1" s="1"/>
  <c r="BD77" i="1" s="1"/>
  <c r="BC77" i="1" s="1"/>
  <c r="BB77" i="1" s="1"/>
  <c r="BA77" i="1" s="1"/>
  <c r="AZ77" i="1" s="1"/>
  <c r="AY77" i="1" s="1"/>
  <c r="AX77" i="1" s="1"/>
  <c r="AM77" i="1"/>
  <c r="AK77" i="1"/>
  <c r="AJ77" i="1" s="1"/>
  <c r="AI77" i="1" s="1"/>
  <c r="AH77" i="1" s="1"/>
  <c r="AG77" i="1" s="1"/>
  <c r="AF77" i="1" s="1"/>
  <c r="AE77" i="1" s="1"/>
  <c r="T77" i="1" s="1"/>
  <c r="S79" i="1"/>
  <c r="AL77" i="1"/>
  <c r="U83" i="1"/>
  <c r="I77" i="1" l="1"/>
  <c r="BH77" i="1"/>
  <c r="S81" i="1"/>
  <c r="AL79" i="1"/>
  <c r="AK79" i="1" s="1"/>
  <c r="AJ79" i="1" s="1"/>
  <c r="AI79" i="1" s="1"/>
  <c r="AH79" i="1" s="1"/>
  <c r="AG79" i="1" s="1"/>
  <c r="AF79" i="1" s="1"/>
  <c r="AE79" i="1" s="1"/>
  <c r="T79" i="1" s="1"/>
  <c r="BF79" i="1"/>
  <c r="BE79" i="1" s="1"/>
  <c r="BD79" i="1" s="1"/>
  <c r="BC79" i="1" s="1"/>
  <c r="BB79" i="1" s="1"/>
  <c r="BA79" i="1" s="1"/>
  <c r="AZ79" i="1" s="1"/>
  <c r="AY79" i="1" s="1"/>
  <c r="AX79" i="1" s="1"/>
  <c r="AM79" i="1"/>
  <c r="J75" i="1"/>
  <c r="BJ75" i="1"/>
  <c r="I75" i="1" s="1"/>
  <c r="I79" i="1" l="1"/>
  <c r="BH79" i="1"/>
  <c r="BD81" i="1"/>
  <c r="BC81" i="1" s="1"/>
  <c r="BB81" i="1" s="1"/>
  <c r="BA81" i="1" s="1"/>
  <c r="AZ81" i="1" s="1"/>
  <c r="AY81" i="1" s="1"/>
  <c r="AX81" i="1" s="1"/>
  <c r="BF81" i="1"/>
  <c r="BE81" i="1"/>
  <c r="S83" i="1"/>
  <c r="AM81" i="1"/>
  <c r="AL81" i="1" s="1"/>
  <c r="AK81" i="1" s="1"/>
  <c r="AJ81" i="1" s="1"/>
  <c r="AI81" i="1" s="1"/>
  <c r="AH81" i="1" s="1"/>
  <c r="AG81" i="1" s="1"/>
  <c r="AF81" i="1" s="1"/>
  <c r="AE81" i="1" s="1"/>
  <c r="T81" i="1" s="1"/>
  <c r="BH81" i="1" s="1"/>
  <c r="BF83" i="1" l="1"/>
  <c r="AL83" i="1"/>
  <c r="AK83" i="1" s="1"/>
  <c r="AJ83" i="1" s="1"/>
  <c r="AI83" i="1" s="1"/>
  <c r="AH83" i="1" s="1"/>
  <c r="AG83" i="1" s="1"/>
  <c r="AF83" i="1" s="1"/>
  <c r="AE83" i="1" s="1"/>
  <c r="T83" i="1" s="1"/>
  <c r="BH83" i="1" s="1"/>
  <c r="BD83" i="1"/>
  <c r="BC83" i="1" s="1"/>
  <c r="BB83" i="1" s="1"/>
  <c r="BA83" i="1" s="1"/>
  <c r="AZ83" i="1" s="1"/>
  <c r="AY83" i="1" s="1"/>
  <c r="AX83" i="1" s="1"/>
  <c r="AM83" i="1"/>
  <c r="BE83" i="1"/>
  <c r="J79" i="1"/>
  <c r="R79" i="1" l="1"/>
  <c r="N79" i="1"/>
</calcChain>
</file>

<file path=xl/sharedStrings.xml><?xml version="1.0" encoding="utf-8"?>
<sst xmlns="http://schemas.openxmlformats.org/spreadsheetml/2006/main" count="351" uniqueCount="125">
  <si>
    <t>Gesetzgebung über das Bau- und Planungsrecht des Kanton Solothur, Zonenreglement und Zonenplan der Gemeinde Nuglar-St.Pantaleon</t>
    <phoneticPr fontId="3" type="noConversion"/>
  </si>
  <si>
    <t xml:space="preserve">Adesse oder Flurname des Objektstandorts </t>
  </si>
  <si>
    <t>Projektverfasser</t>
  </si>
  <si>
    <t xml:space="preserve">Name und Ardesse des Projektverfassers </t>
  </si>
  <si>
    <t>Anrechenbare Parzellenfläche</t>
  </si>
  <si>
    <t>Prüfergebnis Gemeinde</t>
  </si>
  <si>
    <t>Parzellenflächen</t>
  </si>
  <si>
    <t>Stammparzelle</t>
  </si>
  <si>
    <t>Nr.</t>
  </si>
  <si>
    <t>m2</t>
  </si>
  <si>
    <t xml:space="preserve">Parzellenfläche </t>
  </si>
  <si>
    <t>Anmerkungsgrundstücke</t>
  </si>
  <si>
    <t xml:space="preserve">Prz.Nr. des Anm.-Grundstücks </t>
  </si>
  <si>
    <t xml:space="preserve">Fläche des Anm.-Grundstücks </t>
  </si>
  <si>
    <t>Strassenanteile, etc.</t>
  </si>
  <si>
    <t xml:space="preserve">Prz.Nr. des Strassenanteils </t>
  </si>
  <si>
    <t xml:space="preserve">Fläche des Strassenanteils </t>
  </si>
  <si>
    <t>Nutzungsübertrag aus Parzelle</t>
  </si>
  <si>
    <t>Dachform</t>
    <phoneticPr fontId="3" type="noConversion"/>
  </si>
  <si>
    <t xml:space="preserve">Nummer der Nutzübertragsparzelle </t>
  </si>
  <si>
    <t xml:space="preserve">Fläche aus Parzellennutzung </t>
  </si>
  <si>
    <t>Total anrechenbare Parzellenfläche</t>
  </si>
  <si>
    <t>Angaben zum Projekt</t>
  </si>
  <si>
    <t>Daten gem. Zonenreglement</t>
  </si>
  <si>
    <t>Daten projektbezogen</t>
  </si>
  <si>
    <t>Parzellendaten</t>
  </si>
  <si>
    <t>Zone gem. Zonenreglement</t>
  </si>
  <si>
    <t>W1</t>
  </si>
  <si>
    <t>W2</t>
  </si>
  <si>
    <t>K</t>
  </si>
  <si>
    <t>H</t>
  </si>
  <si>
    <t>G</t>
  </si>
  <si>
    <t>L</t>
  </si>
  <si>
    <t>R</t>
  </si>
  <si>
    <t>F</t>
  </si>
  <si>
    <t>OeBA</t>
  </si>
  <si>
    <t>leer</t>
  </si>
  <si>
    <t>W1&gt;8</t>
  </si>
  <si>
    <t>W2&gt;8</t>
  </si>
  <si>
    <t>K&gt;8</t>
  </si>
  <si>
    <t>H&gt;8</t>
  </si>
  <si>
    <t>G&gt;8</t>
  </si>
  <si>
    <t>L&gt;8</t>
  </si>
  <si>
    <t>R&gt;8</t>
  </si>
  <si>
    <t>F&gt;8</t>
  </si>
  <si>
    <t>OeBA&gt;8</t>
  </si>
  <si>
    <t xml:space="preserve">Zonenbezeichnung gem. Zonenplan </t>
  </si>
  <si>
    <t>Lärm-Empfindlichkeitsstufe</t>
  </si>
  <si>
    <t>II</t>
  </si>
  <si>
    <t>III</t>
  </si>
  <si>
    <t>II/III</t>
  </si>
  <si>
    <t>-</t>
  </si>
  <si>
    <t>Vollgeschosszahl</t>
  </si>
  <si>
    <t>Wohnungen pro Baukörper</t>
  </si>
  <si>
    <t>frei</t>
  </si>
  <si>
    <t xml:space="preserve">Anzahl Wohnungen </t>
  </si>
  <si>
    <t>Grünflächenziffer</t>
  </si>
  <si>
    <t>Ort:</t>
    <phoneticPr fontId="3" type="noConversion"/>
  </si>
  <si>
    <t>Datum:</t>
    <phoneticPr fontId="3" type="noConversion"/>
  </si>
  <si>
    <t>mind. 35</t>
    <phoneticPr fontId="3" type="noConversion"/>
  </si>
  <si>
    <t>mind. 35</t>
    <phoneticPr fontId="3" type="noConversion"/>
  </si>
  <si>
    <t>%</t>
  </si>
  <si>
    <t>Geländeneigung (auch in Ebene)</t>
  </si>
  <si>
    <t>Bauliche Nutzung</t>
  </si>
  <si>
    <t>Nutzungsziffer/Ausnützungsziffer</t>
  </si>
  <si>
    <t>Nutzbare Fläche</t>
  </si>
  <si>
    <t>Bestehende Nutzungsfläche</t>
  </si>
  <si>
    <t xml:space="preserve">Berstehende Nutzfläche </t>
  </si>
  <si>
    <t>Neue, projektierte Nutzungsfläche</t>
  </si>
  <si>
    <t xml:space="preserve">projektierte Nutzfläche </t>
  </si>
  <si>
    <t>Unausgeschöpfte Nutzfläche</t>
  </si>
  <si>
    <t>Überschrittene Nutzfläche</t>
  </si>
  <si>
    <t>Nutzung ausgeschöpft</t>
  </si>
  <si>
    <t>Total Nutzfläche</t>
  </si>
  <si>
    <t>Gebäudeprofil</t>
  </si>
  <si>
    <t>Sockelgeschosshöhe</t>
  </si>
  <si>
    <t>m</t>
  </si>
  <si>
    <t xml:space="preserve">geplante Sockelhöhe </t>
  </si>
  <si>
    <t>Gebäudehöhe (Fassadenhöhe)</t>
  </si>
  <si>
    <t xml:space="preserve">geplante Gebäude-/Fassadenhöhe </t>
  </si>
  <si>
    <t>Firsthöhe</t>
  </si>
  <si>
    <t>der Umgebung anpassen</t>
  </si>
  <si>
    <t xml:space="preserve">geplante Firsthöhe </t>
  </si>
  <si>
    <t>Gebäudelänge</t>
  </si>
  <si>
    <t xml:space="preserve">geplante Gebäudelänge </t>
  </si>
  <si>
    <t>Abgrabungslänge im Sockelgeschoss</t>
  </si>
  <si>
    <t xml:space="preserve">Abgrabungslänge excl. Garageeinfahrten u.d.gl. </t>
  </si>
  <si>
    <t>Grünflächen</t>
  </si>
  <si>
    <t xml:space="preserve">Grösse Grünfläche </t>
  </si>
  <si>
    <t>Dachform</t>
  </si>
  <si>
    <t>Dachneigung</t>
  </si>
  <si>
    <t>°</t>
  </si>
  <si>
    <t xml:space="preserve">Dachneigung in Grad a.T. </t>
  </si>
  <si>
    <t>Dachmaterial</t>
  </si>
  <si>
    <t>Dachmaterial ?</t>
  </si>
  <si>
    <t>Dachfarbe</t>
  </si>
  <si>
    <t>Dachfarbe ?</t>
  </si>
  <si>
    <t>Unterschriften</t>
  </si>
  <si>
    <t>Projektverfasser/in</t>
  </si>
  <si>
    <t>PLZ und Ort ?</t>
  </si>
  <si>
    <t>Datum ?</t>
  </si>
  <si>
    <t>Hinweis</t>
  </si>
  <si>
    <t>Detaillierter Nachweis der baulichen Nutzung und der Grünflächen inkl. Schemaplan in 2-facher Ausführung beilegen</t>
  </si>
  <si>
    <t>Grundlagen</t>
  </si>
  <si>
    <t>Geländeneigung (Neigung &gt; 8%, Prozentzahl 8 eintragen)</t>
    <phoneticPr fontId="3" type="noConversion"/>
  </si>
  <si>
    <t>frei</t>
    <phoneticPr fontId="3" type="noConversion"/>
  </si>
  <si>
    <t>Steildach</t>
    <phoneticPr fontId="3" type="noConversion"/>
  </si>
  <si>
    <t>frei</t>
    <phoneticPr fontId="3" type="noConversion"/>
  </si>
  <si>
    <t>frei</t>
    <phoneticPr fontId="3" type="noConversion"/>
  </si>
  <si>
    <t>frei</t>
    <phoneticPr fontId="3" type="noConversion"/>
  </si>
  <si>
    <t>Sie haben das Formular volständig ausgefüllt</t>
  </si>
  <si>
    <t>Gemeinde Nuglar-St. Pantaleon        Bauverwaltung</t>
    <phoneticPr fontId="3" type="noConversion"/>
  </si>
  <si>
    <r>
      <t>4412 Nuglar</t>
    </r>
    <r>
      <rPr>
        <sz val="10"/>
        <rFont val="Arial"/>
      </rPr>
      <t xml:space="preserve"> Ausserdorfstrasse 49  </t>
    </r>
    <phoneticPr fontId="3" type="noConversion"/>
  </si>
  <si>
    <t>Angaben zu den Zonenvorschriften</t>
  </si>
  <si>
    <t>für Neu- und Umbauten, Anbauten, Zweckänderungen, Vorabklärungen</t>
  </si>
  <si>
    <r>
      <t xml:space="preserve">Dieses Formular </t>
    </r>
    <r>
      <rPr>
        <b/>
        <u/>
        <sz val="8"/>
        <rFont val="Arial"/>
      </rPr>
      <t>3-fach</t>
    </r>
    <r>
      <rPr>
        <sz val="8"/>
        <rFont val="Arial"/>
      </rPr>
      <t xml:space="preserve"> einreichen</t>
    </r>
  </si>
  <si>
    <t>Projekt</t>
  </si>
  <si>
    <t>Projektdaten</t>
  </si>
  <si>
    <t>Parzellen-Nr.</t>
  </si>
  <si>
    <t xml:space="preserve">Parzellennummer </t>
  </si>
  <si>
    <t>Gesuchsteller/in</t>
  </si>
  <si>
    <t xml:space="preserve">Name des Gesuchstellers / der Geuchstellerin </t>
  </si>
  <si>
    <t>Projektort</t>
  </si>
  <si>
    <t xml:space="preserve">Projektort samt Postleitzahl </t>
  </si>
  <si>
    <t>Adresse/Flurname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</si>
</sst>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,##0.00;[Red]#,##0.00"/>
    <numFmt numFmtId="179" formatCode="0.0"/>
  </numFmts>
  <fonts count="31" x14ac:knownFonts="1">
    <font>
      <sz val="10"/>
      <name val="Arial"/>
    </font>
    <font>
      <b/>
      <sz val="10"/>
      <name val="Arial"/>
    </font>
    <font>
      <sz val="10"/>
      <name val="Arial"/>
    </font>
    <font>
      <sz val="8"/>
      <name val="Arial"/>
    </font>
    <font>
      <b/>
      <sz val="14"/>
      <name val="Arial"/>
    </font>
    <font>
      <sz val="10"/>
      <color indexed="10"/>
      <name val="Arial"/>
    </font>
    <font>
      <b/>
      <sz val="18"/>
      <name val="Arial"/>
    </font>
    <font>
      <b/>
      <u/>
      <sz val="8"/>
      <name val="Arial"/>
    </font>
    <font>
      <sz val="8"/>
      <color indexed="10"/>
      <name val="Arial"/>
    </font>
    <font>
      <sz val="12"/>
      <name val="Arial"/>
    </font>
    <font>
      <b/>
      <sz val="11"/>
      <color indexed="10"/>
      <name val="Arial"/>
    </font>
    <font>
      <b/>
      <sz val="12"/>
      <color indexed="10"/>
      <name val="Arial"/>
    </font>
    <font>
      <sz val="12"/>
      <color indexed="10"/>
      <name val="Arial"/>
    </font>
    <font>
      <b/>
      <sz val="8"/>
      <name val="Arial"/>
    </font>
    <font>
      <sz val="7"/>
      <name val="Arial"/>
    </font>
    <font>
      <b/>
      <sz val="9"/>
      <name val="Arial"/>
    </font>
    <font>
      <b/>
      <sz val="9"/>
      <color indexed="10"/>
      <name val="Arial"/>
    </font>
    <font>
      <i/>
      <sz val="8"/>
      <color indexed="10"/>
      <name val="Arial"/>
    </font>
    <font>
      <sz val="8"/>
      <color indexed="9"/>
      <name val="Arial"/>
    </font>
    <font>
      <sz val="9"/>
      <color indexed="10"/>
      <name val="Arial"/>
    </font>
    <font>
      <i/>
      <sz val="9"/>
      <color indexed="10"/>
      <name val="Arial"/>
    </font>
    <font>
      <sz val="11"/>
      <name val="Arial"/>
    </font>
    <font>
      <sz val="11"/>
      <color indexed="10"/>
      <name val="Arial"/>
    </font>
    <font>
      <i/>
      <sz val="11"/>
      <color indexed="10"/>
      <name val="Arial"/>
    </font>
    <font>
      <sz val="14"/>
      <color indexed="10"/>
      <name val="Arial"/>
    </font>
    <font>
      <sz val="6"/>
      <name val="Arial"/>
    </font>
    <font>
      <sz val="6.5"/>
      <name val="Arial"/>
    </font>
    <font>
      <sz val="6.5"/>
      <color indexed="10"/>
      <name val="Arial"/>
    </font>
    <font>
      <sz val="12"/>
      <color indexed="9"/>
      <name val="Arial"/>
    </font>
    <font>
      <b/>
      <sz val="11"/>
      <color rgb="FFFF0000"/>
      <name val="Arial"/>
      <family val="2"/>
    </font>
    <font>
      <b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right"/>
      <protection hidden="1"/>
    </xf>
    <xf numFmtId="4" fontId="2" fillId="0" borderId="0" xfId="0" applyNumberFormat="1" applyFont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Fill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2" fillId="0" borderId="1" xfId="0" applyFont="1" applyBorder="1" applyProtection="1">
      <protection hidden="1"/>
    </xf>
    <xf numFmtId="0" fontId="2" fillId="0" borderId="1" xfId="0" applyFont="1" applyBorder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right"/>
      <protection hidden="1"/>
    </xf>
    <xf numFmtId="4" fontId="2" fillId="0" borderId="1" xfId="0" applyNumberFormat="1" applyFont="1" applyBorder="1" applyProtection="1"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4" fontId="3" fillId="0" borderId="0" xfId="0" applyNumberFormat="1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Fill="1" applyAlignment="1" applyProtection="1">
      <alignment vertical="center"/>
      <protection hidden="1"/>
    </xf>
    <xf numFmtId="0" fontId="8" fillId="0" borderId="0" xfId="0" applyFont="1" applyProtection="1">
      <protection hidden="1"/>
    </xf>
    <xf numFmtId="0" fontId="1" fillId="0" borderId="0" xfId="0" applyFont="1" applyAlignment="1" applyProtection="1">
      <alignment vertical="center"/>
      <protection hidden="1"/>
    </xf>
    <xf numFmtId="0" fontId="9" fillId="0" borderId="0" xfId="0" applyFont="1" applyProtection="1">
      <protection hidden="1"/>
    </xf>
    <xf numFmtId="0" fontId="9" fillId="0" borderId="0" xfId="0" applyFont="1" applyAlignment="1" applyProtection="1">
      <alignment horizontal="left"/>
      <protection hidden="1"/>
    </xf>
    <xf numFmtId="4" fontId="9" fillId="0" borderId="0" xfId="0" applyNumberFormat="1" applyFont="1" applyProtection="1">
      <protection hidden="1"/>
    </xf>
    <xf numFmtId="0" fontId="12" fillId="0" borderId="0" xfId="0" applyFont="1" applyProtection="1">
      <protection hidden="1"/>
    </xf>
    <xf numFmtId="0" fontId="12" fillId="0" borderId="0" xfId="0" applyFont="1" applyFill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right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0" xfId="0" applyFont="1" applyBorder="1" applyAlignment="1" applyProtection="1">
      <alignment horizontal="left"/>
      <protection hidden="1"/>
    </xf>
    <xf numFmtId="4" fontId="3" fillId="0" borderId="0" xfId="0" applyNumberFormat="1" applyFont="1" applyProtection="1">
      <protection hidden="1"/>
    </xf>
    <xf numFmtId="0" fontId="3" fillId="0" borderId="0" xfId="0" applyFont="1" applyBorder="1" applyProtection="1">
      <protection hidden="1"/>
    </xf>
    <xf numFmtId="0" fontId="8" fillId="0" borderId="0" xfId="0" applyFont="1" applyFill="1" applyProtection="1">
      <protection hidden="1"/>
    </xf>
    <xf numFmtId="4" fontId="14" fillId="0" borderId="0" xfId="0" applyNumberFormat="1" applyFont="1" applyAlignment="1" applyProtection="1">
      <alignment wrapText="1"/>
      <protection hidden="1"/>
    </xf>
    <xf numFmtId="0" fontId="3" fillId="0" borderId="2" xfId="0" applyFont="1" applyBorder="1" applyAlignment="1" applyProtection="1">
      <alignment horizontal="left"/>
      <protection hidden="1"/>
    </xf>
    <xf numFmtId="0" fontId="3" fillId="0" borderId="2" xfId="0" applyFont="1" applyBorder="1" applyProtection="1">
      <protection hidden="1"/>
    </xf>
    <xf numFmtId="4" fontId="3" fillId="0" borderId="3" xfId="0" applyNumberFormat="1" applyFont="1" applyBorder="1" applyProtection="1">
      <protection hidden="1"/>
    </xf>
    <xf numFmtId="0" fontId="15" fillId="0" borderId="0" xfId="0" applyFont="1" applyProtection="1">
      <protection hidden="1"/>
    </xf>
    <xf numFmtId="0" fontId="15" fillId="0" borderId="0" xfId="0" applyFont="1" applyAlignment="1" applyProtection="1">
      <alignment horizontal="left"/>
      <protection hidden="1"/>
    </xf>
    <xf numFmtId="0" fontId="15" fillId="0" borderId="0" xfId="0" applyFont="1" applyAlignment="1" applyProtection="1">
      <alignment horizontal="right"/>
      <protection hidden="1"/>
    </xf>
    <xf numFmtId="0" fontId="15" fillId="0" borderId="2" xfId="0" applyFont="1" applyBorder="1" applyAlignment="1" applyProtection="1">
      <alignment horizontal="left"/>
      <protection hidden="1"/>
    </xf>
    <xf numFmtId="4" fontId="15" fillId="0" borderId="3" xfId="0" applyNumberFormat="1" applyFont="1" applyBorder="1" applyProtection="1">
      <protection hidden="1"/>
    </xf>
    <xf numFmtId="0" fontId="15" fillId="0" borderId="2" xfId="0" applyFont="1" applyBorder="1" applyProtection="1">
      <protection hidden="1"/>
    </xf>
    <xf numFmtId="0" fontId="16" fillId="0" borderId="0" xfId="0" applyFont="1" applyProtection="1">
      <protection hidden="1"/>
    </xf>
    <xf numFmtId="0" fontId="16" fillId="0" borderId="0" xfId="0" applyFont="1" applyFill="1" applyProtection="1">
      <protection hidden="1"/>
    </xf>
    <xf numFmtId="4" fontId="16" fillId="0" borderId="0" xfId="0" applyNumberFormat="1" applyFont="1" applyProtection="1">
      <protection hidden="1"/>
    </xf>
    <xf numFmtId="4" fontId="14" fillId="0" borderId="0" xfId="0" applyNumberFormat="1" applyFont="1" applyAlignment="1" applyProtection="1">
      <alignment horizontal="left" wrapText="1"/>
      <protection hidden="1"/>
    </xf>
    <xf numFmtId="4" fontId="3" fillId="0" borderId="0" xfId="0" applyNumberFormat="1" applyFont="1" applyAlignment="1" applyProtection="1">
      <alignment wrapText="1"/>
      <protection hidden="1"/>
    </xf>
    <xf numFmtId="0" fontId="8" fillId="2" borderId="0" xfId="0" applyFont="1" applyFill="1" applyProtection="1">
      <protection hidden="1"/>
    </xf>
    <xf numFmtId="0" fontId="17" fillId="2" borderId="0" xfId="0" applyFont="1" applyFill="1" applyProtection="1">
      <protection hidden="1"/>
    </xf>
    <xf numFmtId="0" fontId="17" fillId="0" borderId="0" xfId="0" applyFont="1" applyProtection="1">
      <protection hidden="1"/>
    </xf>
    <xf numFmtId="4" fontId="3" fillId="0" borderId="0" xfId="0" applyNumberFormat="1" applyFont="1" applyAlignment="1" applyProtection="1">
      <alignment horizontal="right"/>
      <protection hidden="1"/>
    </xf>
    <xf numFmtId="0" fontId="12" fillId="2" borderId="0" xfId="0" applyFont="1" applyFill="1" applyProtection="1">
      <protection hidden="1"/>
    </xf>
    <xf numFmtId="2" fontId="3" fillId="0" borderId="0" xfId="0" applyNumberFormat="1" applyFont="1" applyAlignment="1" applyProtection="1">
      <alignment horizontal="right"/>
      <protection hidden="1"/>
    </xf>
    <xf numFmtId="4" fontId="18" fillId="0" borderId="0" xfId="0" applyNumberFormat="1" applyFont="1" applyAlignment="1" applyProtection="1">
      <alignment horizontal="right"/>
      <protection hidden="1"/>
    </xf>
    <xf numFmtId="178" fontId="3" fillId="0" borderId="0" xfId="0" applyNumberFormat="1" applyFont="1" applyProtection="1">
      <protection hidden="1"/>
    </xf>
    <xf numFmtId="178" fontId="8" fillId="0" borderId="0" xfId="0" applyNumberFormat="1" applyFont="1" applyProtection="1">
      <protection hidden="1"/>
    </xf>
    <xf numFmtId="178" fontId="8" fillId="2" borderId="0" xfId="0" applyNumberFormat="1" applyFont="1" applyFill="1" applyProtection="1">
      <protection hidden="1"/>
    </xf>
    <xf numFmtId="0" fontId="16" fillId="2" borderId="0" xfId="0" applyFont="1" applyFill="1" applyProtection="1">
      <protection hidden="1"/>
    </xf>
    <xf numFmtId="0" fontId="19" fillId="0" borderId="0" xfId="0" applyFont="1" applyProtection="1">
      <protection hidden="1"/>
    </xf>
    <xf numFmtId="0" fontId="20" fillId="2" borderId="0" xfId="0" applyFont="1" applyFill="1" applyProtection="1">
      <protection hidden="1"/>
    </xf>
    <xf numFmtId="0" fontId="20" fillId="0" borderId="0" xfId="0" applyFont="1" applyProtection="1">
      <protection hidden="1"/>
    </xf>
    <xf numFmtId="179" fontId="3" fillId="0" borderId="0" xfId="0" applyNumberFormat="1" applyFont="1" applyAlignment="1" applyProtection="1">
      <alignment horizontal="right"/>
      <protection hidden="1"/>
    </xf>
    <xf numFmtId="2" fontId="3" fillId="0" borderId="3" xfId="0" applyNumberFormat="1" applyFont="1" applyBorder="1" applyAlignment="1" applyProtection="1">
      <alignment horizontal="right"/>
      <protection hidden="1"/>
    </xf>
    <xf numFmtId="2" fontId="8" fillId="0" borderId="0" xfId="0" applyNumberFormat="1" applyFont="1" applyProtection="1">
      <protection hidden="1"/>
    </xf>
    <xf numFmtId="0" fontId="21" fillId="0" borderId="0" xfId="0" applyFont="1" applyProtection="1">
      <protection hidden="1"/>
    </xf>
    <xf numFmtId="0" fontId="21" fillId="0" borderId="0" xfId="0" applyFont="1" applyAlignment="1" applyProtection="1">
      <alignment horizontal="left"/>
      <protection hidden="1"/>
    </xf>
    <xf numFmtId="4" fontId="21" fillId="0" borderId="0" xfId="0" applyNumberFormat="1" applyFont="1" applyAlignment="1" applyProtection="1">
      <alignment wrapText="1"/>
      <protection hidden="1"/>
    </xf>
    <xf numFmtId="0" fontId="22" fillId="0" borderId="0" xfId="0" applyFont="1" applyProtection="1">
      <protection hidden="1"/>
    </xf>
    <xf numFmtId="0" fontId="22" fillId="2" borderId="0" xfId="0" applyFont="1" applyFill="1" applyProtection="1">
      <protection hidden="1"/>
    </xf>
    <xf numFmtId="0" fontId="23" fillId="2" borderId="0" xfId="0" applyFont="1" applyFill="1" applyProtection="1">
      <protection hidden="1"/>
    </xf>
    <xf numFmtId="0" fontId="23" fillId="0" borderId="0" xfId="0" applyFont="1" applyProtection="1">
      <protection hidden="1"/>
    </xf>
    <xf numFmtId="0" fontId="21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righ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horizontal="left" vertical="center"/>
      <protection hidden="1"/>
    </xf>
    <xf numFmtId="4" fontId="21" fillId="0" borderId="0" xfId="0" applyNumberFormat="1" applyFont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22" fillId="0" borderId="0" xfId="0" applyFont="1" applyFill="1" applyAlignment="1" applyProtection="1">
      <alignment vertical="center"/>
      <protection hidden="1"/>
    </xf>
    <xf numFmtId="0" fontId="24" fillId="0" borderId="0" xfId="0" applyFont="1" applyAlignment="1" applyProtection="1">
      <alignment horizontal="right"/>
      <protection hidden="1"/>
    </xf>
    <xf numFmtId="0" fontId="3" fillId="0" borderId="1" xfId="0" applyFont="1" applyBorder="1" applyProtection="1">
      <protection hidden="1"/>
    </xf>
    <xf numFmtId="0" fontId="3" fillId="0" borderId="1" xfId="0" applyFont="1" applyBorder="1" applyAlignment="1" applyProtection="1">
      <alignment horizontal="left"/>
      <protection hidden="1"/>
    </xf>
    <xf numFmtId="0" fontId="3" fillId="0" borderId="1" xfId="0" applyFont="1" applyBorder="1" applyAlignment="1" applyProtection="1">
      <alignment horizontal="right"/>
      <protection hidden="1"/>
    </xf>
    <xf numFmtId="4" fontId="3" fillId="0" borderId="1" xfId="0" applyNumberFormat="1" applyFont="1" applyBorder="1" applyProtection="1">
      <protection hidden="1"/>
    </xf>
    <xf numFmtId="0" fontId="3" fillId="0" borderId="0" xfId="0" applyFont="1" applyFill="1" applyAlignment="1" applyProtection="1">
      <alignment horizontal="left"/>
      <protection hidden="1"/>
    </xf>
    <xf numFmtId="0" fontId="3" fillId="0" borderId="0" xfId="0" applyFont="1" applyFill="1" applyProtection="1">
      <protection hidden="1"/>
    </xf>
    <xf numFmtId="179" fontId="3" fillId="0" borderId="0" xfId="0" applyNumberFormat="1" applyFont="1" applyFill="1" applyAlignment="1" applyProtection="1">
      <alignment horizontal="right"/>
      <protection hidden="1"/>
    </xf>
    <xf numFmtId="0" fontId="3" fillId="0" borderId="2" xfId="0" applyFont="1" applyFill="1" applyBorder="1" applyAlignment="1" applyProtection="1">
      <alignment horizontal="left"/>
      <protection hidden="1"/>
    </xf>
    <xf numFmtId="2" fontId="3" fillId="0" borderId="0" xfId="0" applyNumberFormat="1" applyFont="1" applyFill="1" applyAlignment="1" applyProtection="1">
      <alignment horizontal="right"/>
      <protection locked="0" hidden="1"/>
    </xf>
    <xf numFmtId="0" fontId="3" fillId="0" borderId="0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right"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4" fontId="3" fillId="0" borderId="0" xfId="0" applyNumberFormat="1" applyFont="1" applyBorder="1" applyAlignment="1" applyProtection="1">
      <alignment vertical="center"/>
      <protection hidden="1"/>
    </xf>
    <xf numFmtId="0" fontId="3" fillId="0" borderId="4" xfId="0" applyFont="1" applyBorder="1" applyProtection="1">
      <protection hidden="1"/>
    </xf>
    <xf numFmtId="0" fontId="3" fillId="0" borderId="4" xfId="0" applyFont="1" applyBorder="1" applyAlignment="1" applyProtection="1">
      <alignment horizontal="left"/>
      <protection hidden="1"/>
    </xf>
    <xf numFmtId="0" fontId="3" fillId="0" borderId="4" xfId="0" applyFont="1" applyBorder="1" applyAlignment="1" applyProtection="1">
      <alignment horizontal="right"/>
      <protection hidden="1"/>
    </xf>
    <xf numFmtId="4" fontId="3" fillId="0" borderId="4" xfId="0" applyNumberFormat="1" applyFont="1" applyBorder="1" applyProtection="1">
      <protection hidden="1"/>
    </xf>
    <xf numFmtId="0" fontId="3" fillId="0" borderId="0" xfId="0" applyFont="1" applyFill="1" applyAlignment="1" applyProtection="1">
      <alignment vertical="center"/>
      <protection hidden="1"/>
    </xf>
    <xf numFmtId="14" fontId="3" fillId="0" borderId="0" xfId="0" applyNumberFormat="1" applyFont="1" applyFill="1" applyAlignment="1" applyProtection="1">
      <alignment vertical="center"/>
      <protection hidden="1"/>
    </xf>
    <xf numFmtId="14" fontId="3" fillId="0" borderId="4" xfId="0" applyNumberFormat="1" applyFont="1" applyBorder="1" applyProtection="1">
      <protection hidden="1"/>
    </xf>
    <xf numFmtId="0" fontId="0" fillId="0" borderId="0" xfId="0" applyProtection="1"/>
    <xf numFmtId="0" fontId="0" fillId="0" borderId="0" xfId="0" applyAlignment="1" applyProtection="1">
      <alignment vertical="center"/>
    </xf>
    <xf numFmtId="14" fontId="3" fillId="0" borderId="0" xfId="0" applyNumberFormat="1" applyFont="1" applyBorder="1" applyAlignment="1" applyProtection="1">
      <alignment vertical="center"/>
      <protection hidden="1"/>
    </xf>
    <xf numFmtId="14" fontId="3" fillId="0" borderId="0" xfId="0" applyNumberFormat="1" applyFont="1" applyBorder="1" applyAlignment="1" applyProtection="1">
      <alignment horizontal="left" vertical="center"/>
      <protection hidden="1"/>
    </xf>
    <xf numFmtId="0" fontId="13" fillId="0" borderId="0" xfId="0" applyFont="1" applyFill="1" applyAlignment="1" applyProtection="1">
      <alignment horizontal="left"/>
      <protection locked="0" hidden="1"/>
    </xf>
    <xf numFmtId="4" fontId="3" fillId="0" borderId="0" xfId="0" applyNumberFormat="1" applyFont="1" applyFill="1" applyProtection="1">
      <protection locked="0" hidden="1"/>
    </xf>
    <xf numFmtId="0" fontId="3" fillId="0" borderId="0" xfId="0" applyFont="1" applyFill="1" applyAlignment="1" applyProtection="1">
      <alignment horizontal="right"/>
      <protection locked="0" hidden="1"/>
    </xf>
    <xf numFmtId="4" fontId="3" fillId="0" borderId="0" xfId="0" applyNumberFormat="1" applyFont="1" applyFill="1" applyAlignment="1" applyProtection="1">
      <alignment horizontal="right"/>
      <protection locked="0" hidden="1"/>
    </xf>
    <xf numFmtId="14" fontId="3" fillId="0" borderId="0" xfId="0" applyNumberFormat="1" applyFont="1" applyFill="1" applyAlignment="1" applyProtection="1">
      <alignment horizontal="left"/>
      <protection locked="0" hidden="1"/>
    </xf>
    <xf numFmtId="0" fontId="15" fillId="0" borderId="0" xfId="0" applyFont="1" applyBorder="1" applyAlignment="1" applyProtection="1">
      <alignment horizontal="left"/>
      <protection hidden="1"/>
    </xf>
    <xf numFmtId="0" fontId="2" fillId="0" borderId="2" xfId="0" applyFont="1" applyBorder="1" applyAlignment="1" applyProtection="1">
      <alignment horizontal="left"/>
      <protection hidden="1"/>
    </xf>
    <xf numFmtId="0" fontId="15" fillId="0" borderId="0" xfId="0" applyFont="1" applyBorder="1" applyProtection="1">
      <protection hidden="1"/>
    </xf>
    <xf numFmtId="0" fontId="2" fillId="0" borderId="2" xfId="0" applyFont="1" applyBorder="1" applyProtection="1"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0" fontId="26" fillId="0" borderId="0" xfId="0" applyFont="1" applyProtection="1">
      <protection hidden="1"/>
    </xf>
    <xf numFmtId="0" fontId="26" fillId="0" borderId="0" xfId="0" applyFont="1" applyAlignment="1" applyProtection="1">
      <alignment horizontal="left"/>
      <protection hidden="1"/>
    </xf>
    <xf numFmtId="0" fontId="26" fillId="0" borderId="0" xfId="0" applyFont="1" applyAlignment="1" applyProtection="1">
      <alignment horizontal="right"/>
      <protection hidden="1"/>
    </xf>
    <xf numFmtId="4" fontId="26" fillId="0" borderId="0" xfId="0" applyNumberFormat="1" applyFont="1" applyProtection="1">
      <protection hidden="1"/>
    </xf>
    <xf numFmtId="0" fontId="27" fillId="0" borderId="0" xfId="0" applyFont="1" applyProtection="1">
      <protection hidden="1"/>
    </xf>
    <xf numFmtId="0" fontId="27" fillId="0" borderId="0" xfId="0" applyFont="1" applyFill="1" applyProtection="1">
      <protection hidden="1"/>
    </xf>
    <xf numFmtId="0" fontId="26" fillId="0" borderId="0" xfId="0" applyFont="1" applyProtection="1"/>
    <xf numFmtId="4" fontId="25" fillId="0" borderId="0" xfId="0" applyNumberFormat="1" applyFont="1" applyAlignment="1" applyProtection="1">
      <alignment horizontal="center" vertical="center" wrapText="1"/>
      <protection hidden="1"/>
    </xf>
    <xf numFmtId="0" fontId="28" fillId="0" borderId="0" xfId="0" applyFont="1" applyProtection="1">
      <protection hidden="1"/>
    </xf>
    <xf numFmtId="0" fontId="28" fillId="0" borderId="0" xfId="0" applyFont="1" applyAlignment="1" applyProtection="1">
      <alignment horizontal="right"/>
      <protection hidden="1"/>
    </xf>
    <xf numFmtId="0" fontId="28" fillId="0" borderId="0" xfId="0" applyFont="1" applyAlignment="1" applyProtection="1">
      <alignment horizontal="left"/>
      <protection hidden="1"/>
    </xf>
    <xf numFmtId="4" fontId="28" fillId="0" borderId="0" xfId="0" applyNumberFormat="1" applyFont="1" applyProtection="1">
      <protection hidden="1"/>
    </xf>
    <xf numFmtId="0" fontId="29" fillId="0" borderId="0" xfId="0" applyFont="1" applyProtection="1">
      <protection hidden="1"/>
    </xf>
    <xf numFmtId="0" fontId="30" fillId="0" borderId="0" xfId="0" applyFont="1" applyAlignment="1" applyProtection="1">
      <alignment horizontal="left"/>
      <protection hidden="1"/>
    </xf>
    <xf numFmtId="0" fontId="3" fillId="0" borderId="0" xfId="0" applyFont="1" applyFill="1" applyAlignment="1" applyProtection="1">
      <alignment vertical="center"/>
      <protection locked="0" hidden="1"/>
    </xf>
    <xf numFmtId="0" fontId="0" fillId="0" borderId="0" xfId="0" applyFill="1" applyAlignment="1" applyProtection="1">
      <alignment vertical="center"/>
      <protection locked="0" hidden="1"/>
    </xf>
    <xf numFmtId="0" fontId="13" fillId="0" borderId="0" xfId="0" applyFont="1" applyFill="1" applyAlignment="1" applyProtection="1">
      <alignment horizontal="left"/>
      <protection locked="0" hidden="1"/>
    </xf>
    <xf numFmtId="0" fontId="0" fillId="0" borderId="0" xfId="0" applyFill="1" applyAlignment="1" applyProtection="1">
      <protection locked="0" hidden="1"/>
    </xf>
    <xf numFmtId="0" fontId="4" fillId="0" borderId="0" xfId="0" applyFont="1" applyAlignment="1" applyProtection="1">
      <alignment vertical="top" wrapText="1"/>
      <protection hidden="1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vertical="top"/>
    </xf>
    <xf numFmtId="0" fontId="1" fillId="0" borderId="0" xfId="0" applyFont="1" applyAlignment="1" applyProtection="1">
      <alignment horizontal="right" vertical="top" wrapText="1"/>
      <protection hidden="1"/>
    </xf>
    <xf numFmtId="0" fontId="0" fillId="0" borderId="0" xfId="0" applyAlignment="1" applyProtection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400050</xdr:colOff>
      <xdr:row>1</xdr:row>
      <xdr:rowOff>28575</xdr:rowOff>
    </xdr:to>
    <xdr:pic>
      <xdr:nvPicPr>
        <xdr:cNvPr id="1039" name="Picture 7" descr="http://www.ngw.nl/int/zwi/n/images/nuglarsp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00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CU99"/>
  <sheetViews>
    <sheetView showGridLines="0" showZeros="0" tabSelected="1" workbookViewId="0">
      <selection activeCell="F9" sqref="F9"/>
    </sheetView>
  </sheetViews>
  <sheetFormatPr baseColWidth="10" defaultColWidth="10.85546875" defaultRowHeight="12.75" x14ac:dyDescent="0.2"/>
  <cols>
    <col min="1" max="1" width="6" style="1" customWidth="1"/>
    <col min="2" max="2" width="8.85546875" style="1" customWidth="1"/>
    <col min="3" max="3" width="8.140625" style="1" customWidth="1"/>
    <col min="4" max="4" width="0.7109375" style="1" customWidth="1"/>
    <col min="5" max="5" width="18" style="1" customWidth="1"/>
    <col min="6" max="6" width="8" style="3" customWidth="1"/>
    <col min="7" max="7" width="2.28515625" style="1" customWidth="1"/>
    <col min="8" max="8" width="0.7109375" style="1" customWidth="1"/>
    <col min="9" max="9" width="9.140625" style="4" customWidth="1"/>
    <col min="10" max="10" width="1.85546875" style="3" customWidth="1"/>
    <col min="11" max="12" width="0.7109375" style="3" customWidth="1"/>
    <col min="13" max="13" width="9.7109375" style="5" customWidth="1"/>
    <col min="14" max="14" width="2.85546875" style="1" customWidth="1"/>
    <col min="15" max="16" width="0.7109375" style="1" customWidth="1"/>
    <col min="17" max="17" width="7.85546875" style="5" customWidth="1"/>
    <col min="18" max="18" width="3.140625" style="1" customWidth="1"/>
    <col min="19" max="20" width="5.7109375" style="6" hidden="1" customWidth="1"/>
    <col min="21" max="21" width="5.7109375" style="7" hidden="1" customWidth="1"/>
    <col min="22" max="30" width="5.7109375" style="6" hidden="1" customWidth="1"/>
    <col min="31" max="31" width="5.7109375" style="7" hidden="1" customWidth="1"/>
    <col min="32" max="49" width="5.7109375" style="6" hidden="1" customWidth="1"/>
    <col min="50" max="50" width="5.7109375" style="7" hidden="1" customWidth="1"/>
    <col min="51" max="59" width="5.7109375" style="6" hidden="1" customWidth="1"/>
    <col min="60" max="63" width="11" style="6" hidden="1" customWidth="1"/>
    <col min="64" max="69" width="11" style="1" hidden="1" customWidth="1"/>
    <col min="70" max="99" width="11" style="1" customWidth="1"/>
    <col min="100" max="16384" width="10.85546875" style="101"/>
  </cols>
  <sheetData>
    <row r="1" spans="1:99" ht="37.5" customHeight="1" x14ac:dyDescent="0.25">
      <c r="B1" s="133" t="s">
        <v>111</v>
      </c>
      <c r="C1" s="134"/>
      <c r="D1" s="134"/>
      <c r="E1" s="134"/>
      <c r="F1" s="135"/>
      <c r="H1" s="2"/>
      <c r="M1" s="136" t="s">
        <v>112</v>
      </c>
      <c r="N1" s="137"/>
      <c r="O1" s="137"/>
      <c r="P1" s="137"/>
      <c r="Q1" s="137"/>
      <c r="R1" s="137"/>
    </row>
    <row r="2" spans="1:99" ht="30" customHeight="1" x14ac:dyDescent="0.2">
      <c r="B2" s="8"/>
      <c r="C2" s="8"/>
      <c r="D2" s="8"/>
      <c r="H2" s="8"/>
    </row>
    <row r="3" spans="1:99" ht="23.25" x14ac:dyDescent="0.2">
      <c r="A3" s="9" t="s">
        <v>113</v>
      </c>
    </row>
    <row r="4" spans="1:99" ht="2.1" customHeight="1" x14ac:dyDescent="0.2">
      <c r="A4" s="10"/>
      <c r="B4" s="10"/>
      <c r="C4" s="10"/>
      <c r="D4" s="10"/>
      <c r="E4" s="10"/>
      <c r="F4" s="11"/>
      <c r="G4" s="10"/>
      <c r="H4" s="10"/>
      <c r="I4" s="12"/>
      <c r="J4" s="11"/>
      <c r="K4" s="11"/>
      <c r="L4" s="11"/>
      <c r="M4" s="13"/>
      <c r="N4" s="10"/>
      <c r="O4" s="10"/>
      <c r="P4" s="10"/>
      <c r="Q4" s="13"/>
      <c r="R4" s="10"/>
    </row>
    <row r="5" spans="1:99" x14ac:dyDescent="0.2">
      <c r="A5" s="14" t="s">
        <v>114</v>
      </c>
      <c r="B5" s="14"/>
      <c r="C5" s="14"/>
      <c r="D5" s="14"/>
      <c r="E5" s="14"/>
      <c r="F5" s="15"/>
      <c r="G5" s="14"/>
      <c r="H5" s="14"/>
      <c r="I5" s="16"/>
      <c r="J5" s="15"/>
      <c r="K5" s="15"/>
      <c r="L5" s="15"/>
      <c r="M5" s="17"/>
      <c r="N5" s="14"/>
      <c r="O5" s="14"/>
      <c r="P5" s="14"/>
      <c r="Q5" s="17"/>
      <c r="R5" s="16" t="s">
        <v>115</v>
      </c>
      <c r="S5" s="18"/>
      <c r="T5" s="18"/>
      <c r="U5" s="19"/>
      <c r="V5" s="18"/>
      <c r="W5" s="18"/>
      <c r="X5" s="18"/>
      <c r="Y5" s="18"/>
      <c r="Z5" s="18"/>
      <c r="AA5" s="18"/>
      <c r="AB5" s="18"/>
      <c r="AC5" s="18"/>
      <c r="AD5" s="18"/>
      <c r="AE5" s="19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9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</row>
    <row r="6" spans="1:99" ht="2.1" customHeight="1" x14ac:dyDescent="0.2">
      <c r="BK6" s="20"/>
    </row>
    <row r="7" spans="1:99" ht="15.75" x14ac:dyDescent="0.25">
      <c r="A7" s="21" t="s">
        <v>116</v>
      </c>
      <c r="B7" s="22"/>
      <c r="C7" s="22"/>
      <c r="D7" s="22"/>
      <c r="E7" s="127" t="str">
        <f>IF(BK7&gt;0,"EINTRAGEN  &gt;&gt;","")</f>
        <v>EINTRAGEN  &gt;&gt;</v>
      </c>
      <c r="F7" s="128" t="str">
        <f>BK7</f>
        <v xml:space="preserve">Parzellennummer </v>
      </c>
      <c r="G7" s="123"/>
      <c r="H7" s="123"/>
      <c r="I7" s="124"/>
      <c r="J7" s="125"/>
      <c r="K7" s="125"/>
      <c r="L7" s="125"/>
      <c r="M7" s="126"/>
      <c r="N7" s="123"/>
      <c r="O7" s="123"/>
      <c r="P7" s="123"/>
      <c r="Q7" s="126"/>
      <c r="R7" s="123"/>
      <c r="S7" s="25"/>
      <c r="T7" s="25"/>
      <c r="U7" s="26"/>
      <c r="V7" s="25"/>
      <c r="W7" s="25"/>
      <c r="X7" s="25"/>
      <c r="Y7" s="25"/>
      <c r="Z7" s="25"/>
      <c r="AA7" s="25"/>
      <c r="AB7" s="25"/>
      <c r="AC7" s="25"/>
      <c r="AD7" s="25"/>
      <c r="AE7" s="26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6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 t="str">
        <f>BK9</f>
        <v xml:space="preserve">Parzellennummer </v>
      </c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</row>
    <row r="8" spans="1:99" ht="2.1" customHeight="1" x14ac:dyDescent="0.2">
      <c r="BK8" s="20"/>
    </row>
    <row r="9" spans="1:99" x14ac:dyDescent="0.2">
      <c r="A9" s="27" t="s">
        <v>117</v>
      </c>
      <c r="B9" s="27"/>
      <c r="C9" s="27"/>
      <c r="D9" s="27"/>
      <c r="E9" s="27" t="s">
        <v>118</v>
      </c>
      <c r="F9" s="105"/>
      <c r="G9" s="27"/>
      <c r="H9" s="27"/>
      <c r="I9" s="28"/>
      <c r="J9" s="29"/>
      <c r="K9" s="30"/>
      <c r="L9" s="30"/>
      <c r="M9" s="31"/>
      <c r="N9" s="27"/>
      <c r="O9" s="32"/>
      <c r="P9" s="32"/>
      <c r="Q9" s="31"/>
      <c r="R9" s="27"/>
      <c r="S9" s="20"/>
      <c r="T9" s="20"/>
      <c r="U9" s="33"/>
      <c r="V9" s="20"/>
      <c r="W9" s="20"/>
      <c r="X9" s="20"/>
      <c r="Y9" s="20"/>
      <c r="Z9" s="20"/>
      <c r="AA9" s="20"/>
      <c r="AB9" s="20"/>
      <c r="AC9" s="20"/>
      <c r="AD9" s="20"/>
      <c r="AE9" s="33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33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 t="str">
        <f>IF(F9="",BL9,BK11)</f>
        <v xml:space="preserve">Parzellennummer </v>
      </c>
      <c r="BL9" s="27" t="s">
        <v>119</v>
      </c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</row>
    <row r="10" spans="1:99" ht="2.1" customHeight="1" x14ac:dyDescent="0.2">
      <c r="BK10" s="20"/>
    </row>
    <row r="11" spans="1:99" x14ac:dyDescent="0.2">
      <c r="A11" s="27"/>
      <c r="B11" s="27"/>
      <c r="C11" s="27"/>
      <c r="D11" s="27"/>
      <c r="E11" s="27" t="s">
        <v>120</v>
      </c>
      <c r="F11" s="131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27"/>
      <c r="S11" s="20"/>
      <c r="T11" s="20"/>
      <c r="U11" s="33"/>
      <c r="V11" s="20"/>
      <c r="W11" s="20"/>
      <c r="X11" s="20"/>
      <c r="Y11" s="20"/>
      <c r="Z11" s="20"/>
      <c r="AA11" s="20"/>
      <c r="AB11" s="20"/>
      <c r="AC11" s="20"/>
      <c r="AD11" s="20"/>
      <c r="AE11" s="33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33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 t="str">
        <f>IF(F11="",BL11,BK13)</f>
        <v xml:space="preserve">Name des Gesuchstellers / der Geuchstellerin </v>
      </c>
      <c r="BL11" s="27" t="s">
        <v>121</v>
      </c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</row>
    <row r="12" spans="1:99" ht="2.1" customHeight="1" x14ac:dyDescent="0.2">
      <c r="BK12" s="20"/>
    </row>
    <row r="13" spans="1:99" x14ac:dyDescent="0.2">
      <c r="A13" s="27"/>
      <c r="B13" s="27"/>
      <c r="C13" s="27"/>
      <c r="D13" s="27"/>
      <c r="E13" s="27" t="s">
        <v>122</v>
      </c>
      <c r="F13" s="131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27"/>
      <c r="S13" s="20"/>
      <c r="T13" s="20"/>
      <c r="U13" s="33"/>
      <c r="V13" s="20"/>
      <c r="W13" s="20"/>
      <c r="X13" s="20"/>
      <c r="Y13" s="20"/>
      <c r="Z13" s="20"/>
      <c r="AA13" s="20"/>
      <c r="AB13" s="20"/>
      <c r="AC13" s="20"/>
      <c r="AD13" s="20"/>
      <c r="AE13" s="33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33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 t="str">
        <f>IF(F13="",BL13,BK15)</f>
        <v xml:space="preserve">Projektort samt Postleitzahl </v>
      </c>
      <c r="BL13" s="27" t="s">
        <v>123</v>
      </c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</row>
    <row r="14" spans="1:99" ht="2.1" customHeight="1" x14ac:dyDescent="0.2">
      <c r="BK14" s="20"/>
    </row>
    <row r="15" spans="1:99" x14ac:dyDescent="0.2">
      <c r="A15" s="27"/>
      <c r="B15" s="27"/>
      <c r="C15" s="27"/>
      <c r="D15" s="27"/>
      <c r="E15" s="27" t="s">
        <v>124</v>
      </c>
      <c r="F15" s="131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27"/>
      <c r="S15" s="20"/>
      <c r="T15" s="20"/>
      <c r="U15" s="33"/>
      <c r="V15" s="20"/>
      <c r="W15" s="20"/>
      <c r="X15" s="20"/>
      <c r="Y15" s="20"/>
      <c r="Z15" s="20"/>
      <c r="AA15" s="20"/>
      <c r="AB15" s="20"/>
      <c r="AC15" s="20"/>
      <c r="AD15" s="20"/>
      <c r="AE15" s="33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33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 t="str">
        <f>IF(F15="",BL15,BK17)</f>
        <v xml:space="preserve">Adesse oder Flurname des Objektstandorts </v>
      </c>
      <c r="BL15" s="27" t="s">
        <v>1</v>
      </c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</row>
    <row r="16" spans="1:99" ht="2.1" customHeight="1" x14ac:dyDescent="0.2">
      <c r="BK16" s="20"/>
    </row>
    <row r="17" spans="1:99" x14ac:dyDescent="0.2">
      <c r="A17" s="27"/>
      <c r="B17" s="27"/>
      <c r="C17" s="27"/>
      <c r="D17" s="27"/>
      <c r="E17" s="27" t="s">
        <v>2</v>
      </c>
      <c r="F17" s="131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27"/>
      <c r="S17" s="20"/>
      <c r="T17" s="20"/>
      <c r="U17" s="33"/>
      <c r="V17" s="20"/>
      <c r="W17" s="20"/>
      <c r="X17" s="20"/>
      <c r="Y17" s="20"/>
      <c r="Z17" s="20"/>
      <c r="AA17" s="20"/>
      <c r="AB17" s="20"/>
      <c r="AC17" s="20"/>
      <c r="AD17" s="20"/>
      <c r="AE17" s="33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33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 t="str">
        <f>IF(F17="",BL17,BK22)</f>
        <v xml:space="preserve">Name und Ardesse des Projektverfassers </v>
      </c>
      <c r="BL17" s="27" t="s">
        <v>3</v>
      </c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</row>
    <row r="18" spans="1:99" ht="3" customHeight="1" x14ac:dyDescent="0.2">
      <c r="A18" s="81"/>
      <c r="B18" s="81"/>
      <c r="C18" s="81"/>
      <c r="D18" s="81"/>
      <c r="E18" s="81"/>
      <c r="F18" s="82"/>
      <c r="G18" s="81"/>
      <c r="H18" s="81"/>
      <c r="I18" s="83"/>
      <c r="J18" s="82"/>
      <c r="K18" s="82"/>
      <c r="L18" s="82"/>
      <c r="M18" s="84"/>
      <c r="N18" s="81"/>
      <c r="O18" s="81"/>
      <c r="P18" s="81"/>
      <c r="Q18" s="84"/>
      <c r="R18" s="81"/>
      <c r="S18" s="20"/>
      <c r="T18" s="20"/>
      <c r="U18" s="33"/>
      <c r="V18" s="20"/>
      <c r="W18" s="20"/>
      <c r="X18" s="20"/>
      <c r="Y18" s="20"/>
      <c r="Z18" s="20"/>
      <c r="AA18" s="20"/>
      <c r="AB18" s="20"/>
      <c r="AC18" s="20"/>
      <c r="AD18" s="20"/>
      <c r="AE18" s="33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33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</row>
    <row r="19" spans="1:99" ht="3" customHeight="1" x14ac:dyDescent="0.2">
      <c r="A19" s="27"/>
      <c r="B19" s="27"/>
      <c r="C19" s="27"/>
      <c r="D19" s="27"/>
      <c r="E19" s="27"/>
      <c r="F19" s="29"/>
      <c r="G19" s="27"/>
      <c r="H19" s="27"/>
      <c r="I19" s="28"/>
      <c r="J19" s="29"/>
      <c r="K19" s="30"/>
      <c r="L19" s="30"/>
      <c r="M19" s="31"/>
      <c r="N19" s="27"/>
      <c r="O19" s="32"/>
      <c r="P19" s="32"/>
      <c r="Q19" s="31"/>
      <c r="R19" s="27"/>
      <c r="S19" s="20"/>
      <c r="T19" s="20"/>
      <c r="U19" s="33"/>
      <c r="V19" s="20"/>
      <c r="W19" s="20"/>
      <c r="X19" s="20"/>
      <c r="Y19" s="20"/>
      <c r="Z19" s="20"/>
      <c r="AA19" s="20"/>
      <c r="AB19" s="20"/>
      <c r="AC19" s="20"/>
      <c r="AD19" s="20"/>
      <c r="AE19" s="33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33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</row>
    <row r="20" spans="1:99" ht="18" customHeight="1" x14ac:dyDescent="0.2">
      <c r="A20" s="21" t="s">
        <v>4</v>
      </c>
      <c r="B20" s="22"/>
      <c r="C20" s="22"/>
      <c r="D20" s="22"/>
      <c r="E20" s="22"/>
      <c r="F20" s="23"/>
      <c r="G20" s="22"/>
      <c r="H20" s="22"/>
      <c r="I20" s="23"/>
      <c r="J20" s="23"/>
      <c r="K20" s="23"/>
      <c r="L20" s="23"/>
      <c r="M20" s="24"/>
      <c r="N20" s="22"/>
      <c r="O20" s="22"/>
      <c r="P20" s="22"/>
      <c r="Q20" s="122" t="s">
        <v>5</v>
      </c>
      <c r="R20" s="22"/>
      <c r="S20" s="25"/>
      <c r="T20" s="25"/>
      <c r="U20" s="26"/>
      <c r="V20" s="25"/>
      <c r="W20" s="25"/>
      <c r="X20" s="25"/>
      <c r="Y20" s="25"/>
      <c r="Z20" s="25"/>
      <c r="AA20" s="25"/>
      <c r="AB20" s="25"/>
      <c r="AC20" s="25"/>
      <c r="AD20" s="25"/>
      <c r="AE20" s="26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6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</row>
    <row r="21" spans="1:99" ht="2.1" customHeight="1" x14ac:dyDescent="0.2">
      <c r="BK21" s="20"/>
    </row>
    <row r="22" spans="1:99" x14ac:dyDescent="0.2">
      <c r="A22" s="27" t="s">
        <v>6</v>
      </c>
      <c r="B22" s="27"/>
      <c r="C22" s="27"/>
      <c r="D22" s="27"/>
      <c r="E22" s="27" t="s">
        <v>7</v>
      </c>
      <c r="F22" s="29"/>
      <c r="G22" s="27" t="s">
        <v>8</v>
      </c>
      <c r="H22" s="27"/>
      <c r="I22" s="28">
        <f>F9</f>
        <v>0</v>
      </c>
      <c r="J22" s="29"/>
      <c r="K22" s="35"/>
      <c r="L22" s="30"/>
      <c r="M22" s="106"/>
      <c r="N22" s="27" t="s">
        <v>9</v>
      </c>
      <c r="O22" s="36"/>
      <c r="P22" s="32"/>
      <c r="Q22" s="37"/>
      <c r="R22" s="27" t="s">
        <v>9</v>
      </c>
      <c r="S22" s="20"/>
      <c r="T22" s="20"/>
      <c r="U22" s="33"/>
      <c r="V22" s="20"/>
      <c r="W22" s="20"/>
      <c r="X22" s="20"/>
      <c r="Y22" s="20"/>
      <c r="Z22" s="20"/>
      <c r="AA22" s="20"/>
      <c r="AB22" s="20"/>
      <c r="AC22" s="20"/>
      <c r="AD22" s="20"/>
      <c r="AE22" s="33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33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 t="str">
        <f>IF(M22="",BL22,BK24)</f>
        <v xml:space="preserve">Parzellenfläche </v>
      </c>
      <c r="BL22" s="27" t="s">
        <v>10</v>
      </c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</row>
    <row r="23" spans="1:99" ht="2.1" customHeight="1" x14ac:dyDescent="0.2">
      <c r="K23" s="111"/>
      <c r="O23" s="113"/>
      <c r="BK23" s="20"/>
    </row>
    <row r="24" spans="1:99" x14ac:dyDescent="0.2">
      <c r="A24" s="27"/>
      <c r="B24" s="27"/>
      <c r="C24" s="27"/>
      <c r="D24" s="27"/>
      <c r="E24" s="27" t="s">
        <v>11</v>
      </c>
      <c r="F24" s="29"/>
      <c r="G24" s="27" t="s">
        <v>8</v>
      </c>
      <c r="H24" s="27"/>
      <c r="I24" s="107"/>
      <c r="J24" s="29"/>
      <c r="K24" s="35"/>
      <c r="L24" s="30"/>
      <c r="M24" s="106"/>
      <c r="N24" s="27" t="s">
        <v>9</v>
      </c>
      <c r="O24" s="36"/>
      <c r="P24" s="32"/>
      <c r="Q24" s="37"/>
      <c r="R24" s="27" t="s">
        <v>9</v>
      </c>
      <c r="S24" s="20"/>
      <c r="T24" s="20"/>
      <c r="U24" s="33"/>
      <c r="V24" s="20"/>
      <c r="W24" s="20"/>
      <c r="X24" s="20"/>
      <c r="Y24" s="20"/>
      <c r="Z24" s="20"/>
      <c r="AA24" s="20"/>
      <c r="AB24" s="20"/>
      <c r="AC24" s="20"/>
      <c r="AD24" s="20"/>
      <c r="AE24" s="33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33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 t="str">
        <f>IF(BL24="",BK26,BL24)</f>
        <v xml:space="preserve">Prz.Nr. des Anm.-Grundstücks </v>
      </c>
      <c r="BL24" s="27" t="str">
        <f>IF(BM24="",BN24,BM24)</f>
        <v xml:space="preserve">Prz.Nr. des Anm.-Grundstücks </v>
      </c>
      <c r="BM24" s="27" t="str">
        <f>IF(I24="",BO24,"")</f>
        <v xml:space="preserve">Prz.Nr. des Anm.-Grundstücks </v>
      </c>
      <c r="BN24" s="27" t="str">
        <f>IF(M24="",BP24,"")</f>
        <v xml:space="preserve">Fläche des Anm.-Grundstücks </v>
      </c>
      <c r="BO24" s="27" t="s">
        <v>12</v>
      </c>
      <c r="BP24" s="27" t="s">
        <v>13</v>
      </c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</row>
    <row r="25" spans="1:99" ht="2.1" customHeight="1" x14ac:dyDescent="0.2">
      <c r="K25" s="111"/>
      <c r="O25" s="113"/>
      <c r="BK25" s="20"/>
    </row>
    <row r="26" spans="1:99" x14ac:dyDescent="0.2">
      <c r="A26" s="27"/>
      <c r="B26" s="27"/>
      <c r="C26" s="27"/>
      <c r="D26" s="27"/>
      <c r="E26" s="27" t="s">
        <v>14</v>
      </c>
      <c r="F26" s="29"/>
      <c r="G26" s="27" t="s">
        <v>8</v>
      </c>
      <c r="H26" s="27"/>
      <c r="I26" s="107"/>
      <c r="J26" s="29"/>
      <c r="K26" s="35"/>
      <c r="L26" s="30"/>
      <c r="M26" s="106"/>
      <c r="N26" s="27" t="s">
        <v>9</v>
      </c>
      <c r="O26" s="36"/>
      <c r="P26" s="32"/>
      <c r="Q26" s="37"/>
      <c r="R26" s="27" t="s">
        <v>9</v>
      </c>
      <c r="S26" s="20"/>
      <c r="T26" s="20"/>
      <c r="U26" s="33"/>
      <c r="V26" s="20"/>
      <c r="W26" s="20"/>
      <c r="X26" s="20"/>
      <c r="Y26" s="20"/>
      <c r="Z26" s="20"/>
      <c r="AA26" s="20"/>
      <c r="AB26" s="20"/>
      <c r="AC26" s="20"/>
      <c r="AD26" s="20"/>
      <c r="AE26" s="33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33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 t="str">
        <f>IF(BL269="",BK28,BL26)</f>
        <v xml:space="preserve">Nummer der Nutzübertragsparzelle </v>
      </c>
      <c r="BL26" s="27" t="str">
        <f>IF(BM26="",BN26,BM26)</f>
        <v xml:space="preserve">Prz.Nr. des Strassenanteils </v>
      </c>
      <c r="BM26" s="27" t="str">
        <f>IF(I26="",BO26,"")</f>
        <v xml:space="preserve">Prz.Nr. des Strassenanteils </v>
      </c>
      <c r="BN26" s="27" t="str">
        <f>IF(M26="",BP26,"")</f>
        <v xml:space="preserve">Fläche des Strassenanteils </v>
      </c>
      <c r="BO26" s="27" t="s">
        <v>15</v>
      </c>
      <c r="BP26" s="27" t="s">
        <v>16</v>
      </c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</row>
    <row r="27" spans="1:99" ht="2.1" customHeight="1" x14ac:dyDescent="0.2">
      <c r="K27" s="111"/>
      <c r="O27" s="113"/>
      <c r="BK27" s="20"/>
    </row>
    <row r="28" spans="1:99" x14ac:dyDescent="0.2">
      <c r="A28" s="27"/>
      <c r="B28" s="27"/>
      <c r="C28" s="27"/>
      <c r="D28" s="27"/>
      <c r="E28" s="27" t="s">
        <v>17</v>
      </c>
      <c r="F28" s="29"/>
      <c r="G28" s="27" t="s">
        <v>8</v>
      </c>
      <c r="H28" s="27"/>
      <c r="I28" s="107"/>
      <c r="J28" s="29"/>
      <c r="K28" s="35"/>
      <c r="L28" s="30"/>
      <c r="M28" s="106"/>
      <c r="N28" s="27" t="s">
        <v>9</v>
      </c>
      <c r="O28" s="36"/>
      <c r="P28" s="32"/>
      <c r="Q28" s="37"/>
      <c r="R28" s="27" t="s">
        <v>9</v>
      </c>
      <c r="S28" s="20"/>
      <c r="T28" s="20"/>
      <c r="U28" s="33"/>
      <c r="V28" s="20"/>
      <c r="W28" s="20"/>
      <c r="X28" s="20"/>
      <c r="Y28" s="20"/>
      <c r="Z28" s="20"/>
      <c r="AA28" s="20"/>
      <c r="AB28" s="20"/>
      <c r="AC28" s="20"/>
      <c r="AD28" s="20"/>
      <c r="AE28" s="33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33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 t="str">
        <f>IF(BL28="",BK35,BL28)</f>
        <v xml:space="preserve">Nummer der Nutzübertragsparzelle </v>
      </c>
      <c r="BL28" s="27" t="str">
        <f>IF(BM28="",BN28,BM28)</f>
        <v xml:space="preserve">Nummer der Nutzübertragsparzelle </v>
      </c>
      <c r="BM28" s="27" t="str">
        <f>IF(I28="",BO28,"")</f>
        <v xml:space="preserve">Nummer der Nutzübertragsparzelle </v>
      </c>
      <c r="BN28" s="27" t="str">
        <f>IF(M28="",BP28,"")</f>
        <v xml:space="preserve">Fläche aus Parzellennutzung </v>
      </c>
      <c r="BO28" s="27" t="s">
        <v>19</v>
      </c>
      <c r="BP28" s="27" t="s">
        <v>20</v>
      </c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</row>
    <row r="29" spans="1:99" ht="2.1" customHeight="1" x14ac:dyDescent="0.2">
      <c r="K29" s="111"/>
      <c r="O29" s="113"/>
      <c r="BK29" s="20"/>
    </row>
    <row r="30" spans="1:99" x14ac:dyDescent="0.2">
      <c r="A30" s="38"/>
      <c r="B30" s="38"/>
      <c r="C30" s="38"/>
      <c r="D30" s="38"/>
      <c r="E30" s="38" t="s">
        <v>21</v>
      </c>
      <c r="F30" s="39"/>
      <c r="G30" s="38"/>
      <c r="H30" s="38"/>
      <c r="I30" s="40"/>
      <c r="J30" s="39"/>
      <c r="K30" s="41"/>
      <c r="L30" s="110"/>
      <c r="M30" s="42">
        <f>SUM(M22:M29)</f>
        <v>0</v>
      </c>
      <c r="N30" s="38" t="s">
        <v>9</v>
      </c>
      <c r="O30" s="43"/>
      <c r="P30" s="112"/>
      <c r="Q30" s="42"/>
      <c r="R30" s="38" t="s">
        <v>9</v>
      </c>
      <c r="S30" s="44"/>
      <c r="T30" s="44"/>
      <c r="U30" s="45"/>
      <c r="V30" s="44"/>
      <c r="W30" s="44"/>
      <c r="X30" s="44"/>
      <c r="Y30" s="44"/>
      <c r="Z30" s="44"/>
      <c r="AA30" s="44"/>
      <c r="AB30" s="44"/>
      <c r="AC30" s="44"/>
      <c r="AD30" s="44"/>
      <c r="AE30" s="45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5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6">
        <f>M30</f>
        <v>0</v>
      </c>
      <c r="BJ30" s="46">
        <f>BI30</f>
        <v>0</v>
      </c>
      <c r="BK30" s="20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</row>
    <row r="31" spans="1:99" ht="3" customHeight="1" x14ac:dyDescent="0.2">
      <c r="A31" s="81"/>
      <c r="B31" s="81"/>
      <c r="C31" s="81"/>
      <c r="D31" s="81"/>
      <c r="E31" s="81"/>
      <c r="F31" s="82"/>
      <c r="G31" s="81"/>
      <c r="H31" s="81"/>
      <c r="I31" s="83"/>
      <c r="J31" s="82"/>
      <c r="K31" s="82"/>
      <c r="L31" s="82"/>
      <c r="M31" s="84"/>
      <c r="N31" s="81"/>
      <c r="O31" s="81"/>
      <c r="P31" s="81"/>
      <c r="Q31" s="84"/>
      <c r="R31" s="81"/>
      <c r="S31" s="20"/>
      <c r="T31" s="20"/>
      <c r="U31" s="33"/>
      <c r="V31" s="20"/>
      <c r="W31" s="20"/>
      <c r="X31" s="20"/>
      <c r="Y31" s="20"/>
      <c r="Z31" s="20"/>
      <c r="AA31" s="20"/>
      <c r="AB31" s="20"/>
      <c r="AC31" s="20"/>
      <c r="AD31" s="20"/>
      <c r="AE31" s="33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33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</row>
    <row r="32" spans="1:99" ht="3" customHeight="1" x14ac:dyDescent="0.2">
      <c r="A32" s="27"/>
      <c r="B32" s="27"/>
      <c r="C32" s="27"/>
      <c r="D32" s="27"/>
      <c r="E32" s="27"/>
      <c r="F32" s="29"/>
      <c r="G32" s="27"/>
      <c r="H32" s="27"/>
      <c r="I32" s="28"/>
      <c r="J32" s="29"/>
      <c r="K32" s="30"/>
      <c r="L32" s="30"/>
      <c r="M32" s="31"/>
      <c r="N32" s="27"/>
      <c r="O32" s="32"/>
      <c r="P32" s="32"/>
      <c r="Q32" s="31"/>
      <c r="R32" s="27"/>
      <c r="S32" s="20"/>
      <c r="T32" s="20"/>
      <c r="U32" s="33"/>
      <c r="V32" s="20"/>
      <c r="W32" s="20"/>
      <c r="X32" s="20"/>
      <c r="Y32" s="20"/>
      <c r="Z32" s="20"/>
      <c r="AA32" s="20"/>
      <c r="AB32" s="20"/>
      <c r="AC32" s="20"/>
      <c r="AD32" s="20"/>
      <c r="AE32" s="33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33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</row>
    <row r="33" spans="1:99" ht="18" customHeight="1" x14ac:dyDescent="0.2">
      <c r="A33" s="21" t="s">
        <v>22</v>
      </c>
      <c r="B33" s="22"/>
      <c r="C33" s="22"/>
      <c r="D33" s="22"/>
      <c r="E33" s="22"/>
      <c r="F33" s="23"/>
      <c r="G33" s="22"/>
      <c r="H33" s="22"/>
      <c r="I33" s="122" t="s">
        <v>23</v>
      </c>
      <c r="J33" s="48"/>
      <c r="K33" s="48"/>
      <c r="L33" s="48"/>
      <c r="M33" s="122" t="s">
        <v>24</v>
      </c>
      <c r="N33" s="22"/>
      <c r="O33" s="22"/>
      <c r="P33" s="22"/>
      <c r="Q33" s="122" t="s">
        <v>5</v>
      </c>
      <c r="R33" s="22"/>
      <c r="S33" s="25"/>
      <c r="T33" s="25"/>
      <c r="U33" s="26"/>
      <c r="V33" s="25"/>
      <c r="W33" s="25"/>
      <c r="X33" s="25"/>
      <c r="Y33" s="25"/>
      <c r="Z33" s="25"/>
      <c r="AA33" s="25"/>
      <c r="AB33" s="25"/>
      <c r="AC33" s="25"/>
      <c r="AD33" s="25"/>
      <c r="AE33" s="26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6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0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</row>
    <row r="34" spans="1:99" ht="2.1" customHeight="1" x14ac:dyDescent="0.2">
      <c r="BK34" s="20"/>
    </row>
    <row r="35" spans="1:99" x14ac:dyDescent="0.2">
      <c r="A35" s="27" t="s">
        <v>25</v>
      </c>
      <c r="B35" s="27"/>
      <c r="C35" s="27"/>
      <c r="D35" s="27"/>
      <c r="E35" s="27" t="s">
        <v>26</v>
      </c>
      <c r="F35" s="29"/>
      <c r="G35" s="27"/>
      <c r="H35" s="27"/>
      <c r="I35" s="28">
        <f>M35</f>
        <v>0</v>
      </c>
      <c r="J35" s="29"/>
      <c r="K35" s="35"/>
      <c r="L35" s="30"/>
      <c r="M35" s="107"/>
      <c r="N35" s="27"/>
      <c r="O35" s="36"/>
      <c r="P35" s="32"/>
      <c r="Q35" s="37"/>
      <c r="R35" s="27"/>
      <c r="S35" s="20">
        <f>M35</f>
        <v>0</v>
      </c>
      <c r="T35" s="20"/>
      <c r="U35" s="49">
        <f>U45</f>
        <v>0</v>
      </c>
      <c r="V35" s="20" t="s">
        <v>27</v>
      </c>
      <c r="W35" s="20" t="s">
        <v>28</v>
      </c>
      <c r="X35" s="20" t="s">
        <v>29</v>
      </c>
      <c r="Y35" s="20" t="s">
        <v>30</v>
      </c>
      <c r="Z35" s="20" t="s">
        <v>31</v>
      </c>
      <c r="AA35" s="20" t="s">
        <v>32</v>
      </c>
      <c r="AB35" s="20" t="s">
        <v>33</v>
      </c>
      <c r="AC35" s="20" t="s">
        <v>34</v>
      </c>
      <c r="AD35" s="20" t="s">
        <v>35</v>
      </c>
      <c r="AE35" s="50" t="s">
        <v>27</v>
      </c>
      <c r="AF35" s="51" t="s">
        <v>28</v>
      </c>
      <c r="AG35" s="51" t="s">
        <v>29</v>
      </c>
      <c r="AH35" s="51" t="s">
        <v>30</v>
      </c>
      <c r="AI35" s="51" t="s">
        <v>31</v>
      </c>
      <c r="AJ35" s="51" t="s">
        <v>32</v>
      </c>
      <c r="AK35" s="51" t="s">
        <v>33</v>
      </c>
      <c r="AL35" s="51" t="s">
        <v>34</v>
      </c>
      <c r="AM35" s="51" t="s">
        <v>35</v>
      </c>
      <c r="AN35" s="20" t="s">
        <v>36</v>
      </c>
      <c r="AO35" s="20" t="s">
        <v>37</v>
      </c>
      <c r="AP35" s="20" t="s">
        <v>38</v>
      </c>
      <c r="AQ35" s="20" t="s">
        <v>39</v>
      </c>
      <c r="AR35" s="20" t="s">
        <v>40</v>
      </c>
      <c r="AS35" s="20" t="s">
        <v>41</v>
      </c>
      <c r="AT35" s="20" t="s">
        <v>42</v>
      </c>
      <c r="AU35" s="20" t="s">
        <v>43</v>
      </c>
      <c r="AV35" s="20" t="s">
        <v>44</v>
      </c>
      <c r="AW35" s="20" t="s">
        <v>45</v>
      </c>
      <c r="AX35" s="50" t="s">
        <v>27</v>
      </c>
      <c r="AY35" s="51" t="s">
        <v>28</v>
      </c>
      <c r="AZ35" s="51" t="s">
        <v>29</v>
      </c>
      <c r="BA35" s="51" t="s">
        <v>30</v>
      </c>
      <c r="BB35" s="51" t="s">
        <v>31</v>
      </c>
      <c r="BC35" s="51" t="s">
        <v>32</v>
      </c>
      <c r="BD35" s="51" t="s">
        <v>33</v>
      </c>
      <c r="BE35" s="51" t="s">
        <v>34</v>
      </c>
      <c r="BF35" s="51" t="s">
        <v>35</v>
      </c>
      <c r="BG35" s="20" t="s">
        <v>36</v>
      </c>
      <c r="BH35" s="20"/>
      <c r="BI35" s="20"/>
      <c r="BJ35" s="20"/>
      <c r="BK35" s="20" t="str">
        <f>IF(M35="",BL35,BK41)</f>
        <v xml:space="preserve">Zonenbezeichnung gem. Zonenplan </v>
      </c>
      <c r="BL35" s="27" t="s">
        <v>46</v>
      </c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</row>
    <row r="36" spans="1:99" ht="2.1" customHeight="1" x14ac:dyDescent="0.2">
      <c r="K36" s="111"/>
      <c r="O36" s="113"/>
      <c r="BK36" s="20"/>
    </row>
    <row r="37" spans="1:99" x14ac:dyDescent="0.2">
      <c r="A37" s="27"/>
      <c r="B37" s="27"/>
      <c r="C37" s="27"/>
      <c r="D37" s="27"/>
      <c r="E37" s="27" t="s">
        <v>47</v>
      </c>
      <c r="F37" s="29"/>
      <c r="G37" s="27"/>
      <c r="H37" s="27"/>
      <c r="I37" s="28">
        <f>T37</f>
        <v>0</v>
      </c>
      <c r="J37" s="29"/>
      <c r="K37" s="35"/>
      <c r="L37" s="30"/>
      <c r="M37" s="28">
        <f>T37</f>
        <v>0</v>
      </c>
      <c r="N37" s="27"/>
      <c r="O37" s="36"/>
      <c r="P37" s="32"/>
      <c r="Q37" s="37"/>
      <c r="R37" s="27"/>
      <c r="S37" s="20">
        <f>S35</f>
        <v>0</v>
      </c>
      <c r="T37" s="20">
        <f>IF(U37&gt;8,AX37,AE37)</f>
        <v>0</v>
      </c>
      <c r="U37" s="49">
        <f>U35</f>
        <v>0</v>
      </c>
      <c r="V37" s="20" t="s">
        <v>48</v>
      </c>
      <c r="W37" s="20" t="s">
        <v>48</v>
      </c>
      <c r="X37" s="20" t="s">
        <v>48</v>
      </c>
      <c r="Y37" s="20" t="s">
        <v>48</v>
      </c>
      <c r="Z37" s="20" t="s">
        <v>49</v>
      </c>
      <c r="AA37" s="20" t="s">
        <v>49</v>
      </c>
      <c r="AB37" s="20" t="s">
        <v>50</v>
      </c>
      <c r="AC37" s="20" t="s">
        <v>51</v>
      </c>
      <c r="AD37" s="20" t="s">
        <v>48</v>
      </c>
      <c r="AE37" s="49">
        <f>IF(S37="W1",V37,AF37)</f>
        <v>0</v>
      </c>
      <c r="AF37" s="20">
        <f>IF(S37="W2",W37,AG37)</f>
        <v>0</v>
      </c>
      <c r="AG37" s="20">
        <f>IF(S37="K",X37,AH37)</f>
        <v>0</v>
      </c>
      <c r="AH37" s="20">
        <f>IF(S37="H",Y37,AI37)</f>
        <v>0</v>
      </c>
      <c r="AI37" s="20">
        <f>IF(S37="G",Z37,AJ37)</f>
        <v>0</v>
      </c>
      <c r="AJ37" s="20">
        <f>IF(S37="L",AA37,AK37)</f>
        <v>0</v>
      </c>
      <c r="AK37" s="20">
        <f>IF(S37="R",AB37,AL37)</f>
        <v>0</v>
      </c>
      <c r="AL37" s="20">
        <f>IF(S37="F",AC37,AM37)</f>
        <v>0</v>
      </c>
      <c r="AM37" s="20">
        <f>IF(S37="OeBA",AD37,AN37)</f>
        <v>0</v>
      </c>
      <c r="AN37" s="20">
        <v>0</v>
      </c>
      <c r="AO37" s="20" t="s">
        <v>48</v>
      </c>
      <c r="AP37" s="20" t="s">
        <v>48</v>
      </c>
      <c r="AQ37" s="20" t="s">
        <v>48</v>
      </c>
      <c r="AR37" s="20" t="s">
        <v>48</v>
      </c>
      <c r="AS37" s="20" t="s">
        <v>49</v>
      </c>
      <c r="AT37" s="20" t="s">
        <v>49</v>
      </c>
      <c r="AU37" s="20" t="s">
        <v>50</v>
      </c>
      <c r="AV37" s="20" t="s">
        <v>51</v>
      </c>
      <c r="AW37" s="20" t="s">
        <v>48</v>
      </c>
      <c r="AX37" s="49">
        <f>IF(S37="W1",AO37,AY37)</f>
        <v>0</v>
      </c>
      <c r="AY37" s="20">
        <f>IF(S37="W2",AP37,AZ37)</f>
        <v>0</v>
      </c>
      <c r="AZ37" s="20">
        <f>IF(S37="K",AQ37,BA37)</f>
        <v>0</v>
      </c>
      <c r="BA37" s="20">
        <f>IF(S37="H",AR37,BB37)</f>
        <v>0</v>
      </c>
      <c r="BB37" s="20">
        <f>IF(S37="G",AS37,BC37)</f>
        <v>0</v>
      </c>
      <c r="BC37" s="20">
        <f>IF(S37="L",AT37,BD37)</f>
        <v>0</v>
      </c>
      <c r="BD37" s="20">
        <f>IF(S37="R",AU37,BE37)</f>
        <v>0</v>
      </c>
      <c r="BE37" s="20">
        <f>IF(S37="F",AV37,BF37)</f>
        <v>0</v>
      </c>
      <c r="BF37" s="20">
        <f>IF(S37="OeBA",AW37,BG37)</f>
        <v>0</v>
      </c>
      <c r="BG37" s="20">
        <v>0</v>
      </c>
      <c r="BH37" s="20"/>
      <c r="BI37" s="20"/>
      <c r="BJ37" s="20"/>
      <c r="BK37" s="20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</row>
    <row r="38" spans="1:99" ht="2.1" customHeight="1" x14ac:dyDescent="0.2">
      <c r="K38" s="111"/>
      <c r="O38" s="113"/>
      <c r="BK38" s="20"/>
    </row>
    <row r="39" spans="1:99" x14ac:dyDescent="0.2">
      <c r="A39" s="27"/>
      <c r="B39" s="27"/>
      <c r="C39" s="27"/>
      <c r="D39" s="27"/>
      <c r="E39" s="27" t="s">
        <v>52</v>
      </c>
      <c r="F39" s="29"/>
      <c r="G39" s="27"/>
      <c r="H39" s="27"/>
      <c r="I39" s="28">
        <f>T39</f>
        <v>0</v>
      </c>
      <c r="J39" s="29"/>
      <c r="K39" s="35"/>
      <c r="L39" s="30"/>
      <c r="M39" s="28">
        <f>T39</f>
        <v>0</v>
      </c>
      <c r="N39" s="27"/>
      <c r="O39" s="36"/>
      <c r="P39" s="32"/>
      <c r="Q39" s="37"/>
      <c r="R39" s="27"/>
      <c r="S39" s="20">
        <f>S37</f>
        <v>0</v>
      </c>
      <c r="T39" s="20">
        <f>IF(U39&gt;8,AX39,AE39)</f>
        <v>0</v>
      </c>
      <c r="U39" s="49">
        <f>U37</f>
        <v>0</v>
      </c>
      <c r="V39" s="20">
        <v>1</v>
      </c>
      <c r="W39" s="20">
        <v>2</v>
      </c>
      <c r="X39" s="20">
        <v>2</v>
      </c>
      <c r="Y39" s="20" t="s">
        <v>51</v>
      </c>
      <c r="Z39" s="20" t="s">
        <v>51</v>
      </c>
      <c r="AA39" s="20">
        <v>2</v>
      </c>
      <c r="AB39" s="20" t="s">
        <v>51</v>
      </c>
      <c r="AC39" s="20" t="s">
        <v>51</v>
      </c>
      <c r="AD39" s="20" t="s">
        <v>51</v>
      </c>
      <c r="AE39" s="49">
        <f>IF(S39="W1",V39,AF39)</f>
        <v>0</v>
      </c>
      <c r="AF39" s="20">
        <f>IF(S39="W2",W39,AG39)</f>
        <v>0</v>
      </c>
      <c r="AG39" s="20">
        <f>IF(S39="K",X39,AH39)</f>
        <v>0</v>
      </c>
      <c r="AH39" s="20">
        <f>IF(S39="H",Y39,AI39)</f>
        <v>0</v>
      </c>
      <c r="AI39" s="20">
        <f>IF(S39="G",Z39,AJ39)</f>
        <v>0</v>
      </c>
      <c r="AJ39" s="20">
        <f>IF(S39="L",AA39,AK39)</f>
        <v>0</v>
      </c>
      <c r="AK39" s="20">
        <f>IF(S39="R",AB39,AL39)</f>
        <v>0</v>
      </c>
      <c r="AL39" s="20">
        <f>IF(S39="F",AC39,AM39)</f>
        <v>0</v>
      </c>
      <c r="AM39" s="20">
        <f>IF(S39="OeBA",AD39,AN39)</f>
        <v>0</v>
      </c>
      <c r="AN39" s="20">
        <v>0</v>
      </c>
      <c r="AO39" s="20">
        <v>1</v>
      </c>
      <c r="AP39" s="20">
        <v>2</v>
      </c>
      <c r="AQ39" s="20">
        <v>2</v>
      </c>
      <c r="AR39" s="20" t="s">
        <v>51</v>
      </c>
      <c r="AS39" s="20" t="s">
        <v>51</v>
      </c>
      <c r="AT39" s="20">
        <v>2</v>
      </c>
      <c r="AU39" s="20" t="s">
        <v>51</v>
      </c>
      <c r="AV39" s="20" t="s">
        <v>51</v>
      </c>
      <c r="AW39" s="20" t="s">
        <v>51</v>
      </c>
      <c r="AX39" s="49">
        <f>IF(S39="W1",AO39,AY39)</f>
        <v>0</v>
      </c>
      <c r="AY39" s="20">
        <f>IF(S39="W2",AP39,AZ39)</f>
        <v>0</v>
      </c>
      <c r="AZ39" s="20">
        <f>IF(S39="K",AQ39,BA39)</f>
        <v>0</v>
      </c>
      <c r="BA39" s="20">
        <f>IF(S39="H",AR39,BB39)</f>
        <v>0</v>
      </c>
      <c r="BB39" s="20">
        <f>IF(S39="G",AS39,BC39)</f>
        <v>0</v>
      </c>
      <c r="BC39" s="20">
        <f>IF(S39="L",AT39,BD39)</f>
        <v>0</v>
      </c>
      <c r="BD39" s="20">
        <f>IF(S39="R",AU39,BE39)</f>
        <v>0</v>
      </c>
      <c r="BE39" s="20">
        <f>IF(S39="F",AV39,BF39)</f>
        <v>0</v>
      </c>
      <c r="BF39" s="20">
        <f>IF(S39="OeBA",AW39,BG39)</f>
        <v>0</v>
      </c>
      <c r="BG39" s="20">
        <v>0</v>
      </c>
      <c r="BH39" s="20"/>
      <c r="BI39" s="20"/>
      <c r="BJ39" s="20"/>
      <c r="BK39" s="20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</row>
    <row r="40" spans="1:99" ht="2.1" customHeight="1" x14ac:dyDescent="0.2">
      <c r="K40" s="111"/>
      <c r="O40" s="113"/>
      <c r="BK40" s="20"/>
    </row>
    <row r="41" spans="1:99" x14ac:dyDescent="0.2">
      <c r="A41" s="27"/>
      <c r="B41" s="27"/>
      <c r="C41" s="27"/>
      <c r="D41" s="27"/>
      <c r="E41" s="27" t="s">
        <v>53</v>
      </c>
      <c r="F41" s="29"/>
      <c r="G41" s="27"/>
      <c r="H41" s="27"/>
      <c r="I41" s="28">
        <f>T41</f>
        <v>0</v>
      </c>
      <c r="J41" s="29"/>
      <c r="K41" s="35"/>
      <c r="L41" s="30"/>
      <c r="M41" s="107"/>
      <c r="N41" s="27"/>
      <c r="O41" s="36"/>
      <c r="P41" s="32"/>
      <c r="Q41" s="37"/>
      <c r="R41" s="27"/>
      <c r="S41" s="20">
        <f>S39</f>
        <v>0</v>
      </c>
      <c r="T41" s="20">
        <f>IF(U41&gt;8,AX41,AE41)</f>
        <v>0</v>
      </c>
      <c r="U41" s="49">
        <f>U39</f>
        <v>0</v>
      </c>
      <c r="V41" s="20">
        <v>2</v>
      </c>
      <c r="W41" s="20">
        <v>2</v>
      </c>
      <c r="X41" s="20" t="s">
        <v>54</v>
      </c>
      <c r="Y41" s="20" t="s">
        <v>54</v>
      </c>
      <c r="Z41" s="20" t="s">
        <v>51</v>
      </c>
      <c r="AA41" s="20" t="s">
        <v>54</v>
      </c>
      <c r="AB41" s="20" t="s">
        <v>51</v>
      </c>
      <c r="AC41" s="20" t="s">
        <v>51</v>
      </c>
      <c r="AD41" s="20" t="s">
        <v>51</v>
      </c>
      <c r="AE41" s="49">
        <f>IF(S41="W1",V41,AF41)</f>
        <v>0</v>
      </c>
      <c r="AF41" s="20">
        <f>IF(S41="W2",W41,AG41)</f>
        <v>0</v>
      </c>
      <c r="AG41" s="20">
        <f>IF(S41="K",X41,AH41)</f>
        <v>0</v>
      </c>
      <c r="AH41" s="20">
        <f>IF(S41="H",Y41,AI41)</f>
        <v>0</v>
      </c>
      <c r="AI41" s="20">
        <f>IF(S41="G",Z41,AJ41)</f>
        <v>0</v>
      </c>
      <c r="AJ41" s="20">
        <f>IF(S41="L",AA41,AK41)</f>
        <v>0</v>
      </c>
      <c r="AK41" s="20">
        <f>IF(S41="R",AB41,AL41)</f>
        <v>0</v>
      </c>
      <c r="AL41" s="20">
        <f>IF(S41="F",AC41,AM41)</f>
        <v>0</v>
      </c>
      <c r="AM41" s="20">
        <f>IF(S41="OeBA",AD41,AN41)</f>
        <v>0</v>
      </c>
      <c r="AN41" s="20">
        <v>0</v>
      </c>
      <c r="AO41" s="20">
        <v>2</v>
      </c>
      <c r="AP41" s="20">
        <v>2</v>
      </c>
      <c r="AQ41" s="20" t="s">
        <v>54</v>
      </c>
      <c r="AR41" s="20" t="s">
        <v>54</v>
      </c>
      <c r="AS41" s="20" t="s">
        <v>51</v>
      </c>
      <c r="AT41" s="20" t="s">
        <v>54</v>
      </c>
      <c r="AU41" s="20" t="s">
        <v>51</v>
      </c>
      <c r="AV41" s="20" t="s">
        <v>51</v>
      </c>
      <c r="AW41" s="20" t="s">
        <v>51</v>
      </c>
      <c r="AX41" s="49">
        <f>IF(S41="W1",AO41,AY41)</f>
        <v>0</v>
      </c>
      <c r="AY41" s="20">
        <f>IF(S41="W2",AP41,AZ41)</f>
        <v>0</v>
      </c>
      <c r="AZ41" s="20">
        <f>IF(S41="K",AQ41,BA41)</f>
        <v>0</v>
      </c>
      <c r="BA41" s="20">
        <f>IF(S41="H",AR41,BB41)</f>
        <v>0</v>
      </c>
      <c r="BB41" s="20">
        <f>IF(S41="G",AS41,BC41)</f>
        <v>0</v>
      </c>
      <c r="BC41" s="20">
        <f>IF(S41="L",AT41,BD41)</f>
        <v>0</v>
      </c>
      <c r="BD41" s="20">
        <f>IF(S41="R",AU41,BE41)</f>
        <v>0</v>
      </c>
      <c r="BE41" s="20">
        <f>IF(S41="F",AV41,BF41)</f>
        <v>0</v>
      </c>
      <c r="BF41" s="20">
        <f>IF(S41="OeBA",AW41,BG41)</f>
        <v>0</v>
      </c>
      <c r="BG41" s="20">
        <v>0</v>
      </c>
      <c r="BH41" s="20"/>
      <c r="BI41" s="20"/>
      <c r="BJ41" s="20"/>
      <c r="BK41" s="20" t="str">
        <f>IF(M41="",BL41,BK45)</f>
        <v xml:space="preserve">Anzahl Wohnungen </v>
      </c>
      <c r="BL41" s="27" t="s">
        <v>55</v>
      </c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</row>
    <row r="42" spans="1:99" ht="2.1" customHeight="1" x14ac:dyDescent="0.2">
      <c r="K42" s="111"/>
      <c r="O42" s="113"/>
      <c r="BK42" s="20"/>
    </row>
    <row r="43" spans="1:99" x14ac:dyDescent="0.2">
      <c r="A43" s="27"/>
      <c r="B43" s="27"/>
      <c r="C43" s="27"/>
      <c r="D43" s="27"/>
      <c r="E43" s="27" t="s">
        <v>56</v>
      </c>
      <c r="F43" s="29"/>
      <c r="G43" s="27"/>
      <c r="H43" s="27"/>
      <c r="I43" s="28">
        <f>T43</f>
        <v>0</v>
      </c>
      <c r="J43" s="29" t="s">
        <v>61</v>
      </c>
      <c r="K43" s="35"/>
      <c r="L43" s="30"/>
      <c r="M43" s="28">
        <f>T43</f>
        <v>0</v>
      </c>
      <c r="N43" s="27" t="s">
        <v>61</v>
      </c>
      <c r="O43" s="36"/>
      <c r="P43" s="32"/>
      <c r="Q43" s="37"/>
      <c r="R43" s="27"/>
      <c r="S43" s="20">
        <f>S41</f>
        <v>0</v>
      </c>
      <c r="T43" s="20">
        <f>IF(U43&gt;8,AX43,AE43)</f>
        <v>0</v>
      </c>
      <c r="U43" s="49">
        <f>U41</f>
        <v>0</v>
      </c>
      <c r="V43" s="20">
        <v>40</v>
      </c>
      <c r="W43" s="20">
        <v>40</v>
      </c>
      <c r="X43" s="20">
        <v>30</v>
      </c>
      <c r="Y43" s="20">
        <v>50</v>
      </c>
      <c r="Z43" s="20" t="s">
        <v>51</v>
      </c>
      <c r="AA43" s="20" t="s">
        <v>51</v>
      </c>
      <c r="AB43" s="20" t="s">
        <v>51</v>
      </c>
      <c r="AC43" s="20" t="s">
        <v>51</v>
      </c>
      <c r="AD43" s="20">
        <v>35</v>
      </c>
      <c r="AE43" s="49">
        <f>IF(S43="W1",V43,AF43)</f>
        <v>0</v>
      </c>
      <c r="AF43" s="20">
        <f>IF(S43="W2",W43,AG43)</f>
        <v>0</v>
      </c>
      <c r="AG43" s="20">
        <f>IF(S43="K",X43,AH43)</f>
        <v>0</v>
      </c>
      <c r="AH43" s="20">
        <f>IF(S43="H",Y43,AI43)</f>
        <v>0</v>
      </c>
      <c r="AI43" s="20">
        <f>IF(S43="G",Z43,AJ43)</f>
        <v>0</v>
      </c>
      <c r="AJ43" s="20">
        <f>IF(S43="L",AA43,AK43)</f>
        <v>0</v>
      </c>
      <c r="AK43" s="20">
        <f>IF(S43="R",AB43,AL43)</f>
        <v>0</v>
      </c>
      <c r="AL43" s="20">
        <f>IF(S43="F",AC43,AM43)</f>
        <v>0</v>
      </c>
      <c r="AM43" s="20">
        <f>IF(S43="OeBA",AD43,AN43)</f>
        <v>0</v>
      </c>
      <c r="AN43" s="20">
        <v>0</v>
      </c>
      <c r="AO43" s="20">
        <v>40</v>
      </c>
      <c r="AP43" s="20">
        <v>40</v>
      </c>
      <c r="AQ43" s="20">
        <v>30</v>
      </c>
      <c r="AR43" s="20">
        <v>50</v>
      </c>
      <c r="AS43" s="20" t="s">
        <v>51</v>
      </c>
      <c r="AT43" s="20" t="s">
        <v>51</v>
      </c>
      <c r="AU43" s="20" t="s">
        <v>51</v>
      </c>
      <c r="AV43" s="20" t="s">
        <v>51</v>
      </c>
      <c r="AW43" s="20">
        <v>35</v>
      </c>
      <c r="AX43" s="49">
        <f>IF(S43="W1",AO43,AY43)</f>
        <v>0</v>
      </c>
      <c r="AY43" s="20">
        <f>IF(S43="W2",AP43,AZ43)</f>
        <v>0</v>
      </c>
      <c r="AZ43" s="20">
        <f>IF(S43="K",AQ43,BA43)</f>
        <v>0</v>
      </c>
      <c r="BA43" s="20">
        <f>IF(S43="H",AR43,BB43)</f>
        <v>0</v>
      </c>
      <c r="BB43" s="20">
        <f>IF(S43="G",AS43,BC43)</f>
        <v>0</v>
      </c>
      <c r="BC43" s="20">
        <f>IF(S43="L",AT43,BD43)</f>
        <v>0</v>
      </c>
      <c r="BD43" s="20">
        <f>IF(S43="R",AU43,BE43)</f>
        <v>0</v>
      </c>
      <c r="BE43" s="20">
        <f>IF(S43="F",AV43,BF43)</f>
        <v>0</v>
      </c>
      <c r="BF43" s="20">
        <f>IF(S43="OeBA",AW43,BG43)</f>
        <v>0</v>
      </c>
      <c r="BG43" s="20">
        <v>0</v>
      </c>
      <c r="BH43" s="20"/>
      <c r="BI43" s="20"/>
      <c r="BJ43" s="20"/>
      <c r="BK43" s="20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</row>
    <row r="44" spans="1:99" ht="2.1" customHeight="1" x14ac:dyDescent="0.2">
      <c r="K44" s="111"/>
      <c r="O44" s="113"/>
      <c r="BK44" s="20"/>
    </row>
    <row r="45" spans="1:99" x14ac:dyDescent="0.2">
      <c r="A45" s="27"/>
      <c r="B45" s="27"/>
      <c r="C45" s="27"/>
      <c r="D45" s="27"/>
      <c r="E45" s="27" t="s">
        <v>104</v>
      </c>
      <c r="F45" s="29"/>
      <c r="G45" s="27"/>
      <c r="H45" s="27"/>
      <c r="I45" s="28"/>
      <c r="J45" s="29"/>
      <c r="K45" s="35"/>
      <c r="L45" s="30"/>
      <c r="M45" s="107"/>
      <c r="N45" s="27" t="s">
        <v>61</v>
      </c>
      <c r="O45" s="36"/>
      <c r="P45" s="32"/>
      <c r="Q45" s="37"/>
      <c r="R45" s="27"/>
      <c r="S45" s="20"/>
      <c r="T45" s="20"/>
      <c r="U45" s="49">
        <f>M45</f>
        <v>0</v>
      </c>
      <c r="V45" s="20"/>
      <c r="W45" s="20"/>
      <c r="X45" s="20"/>
      <c r="Y45" s="20"/>
      <c r="Z45" s="20"/>
      <c r="AA45" s="20"/>
      <c r="AB45" s="20"/>
      <c r="AC45" s="20"/>
      <c r="AD45" s="20"/>
      <c r="AE45" s="49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49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 t="str">
        <f>IF(M45="",BL45,BK54)</f>
        <v>Geländeneigung (auch in Ebene)</v>
      </c>
      <c r="BL45" s="27" t="s">
        <v>62</v>
      </c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</row>
    <row r="46" spans="1:99" ht="3" customHeight="1" x14ac:dyDescent="0.2">
      <c r="A46" s="81"/>
      <c r="B46" s="81"/>
      <c r="C46" s="81"/>
      <c r="D46" s="81"/>
      <c r="E46" s="81"/>
      <c r="F46" s="82"/>
      <c r="G46" s="81"/>
      <c r="H46" s="81"/>
      <c r="I46" s="83"/>
      <c r="J46" s="82"/>
      <c r="K46" s="82"/>
      <c r="L46" s="82"/>
      <c r="M46" s="84"/>
      <c r="N46" s="81"/>
      <c r="O46" s="81"/>
      <c r="P46" s="81"/>
      <c r="Q46" s="84"/>
      <c r="R46" s="81"/>
      <c r="S46" s="20"/>
      <c r="T46" s="20"/>
      <c r="U46" s="33"/>
      <c r="V46" s="20"/>
      <c r="W46" s="20"/>
      <c r="X46" s="20"/>
      <c r="Y46" s="20"/>
      <c r="Z46" s="20"/>
      <c r="AA46" s="20"/>
      <c r="AB46" s="20"/>
      <c r="AC46" s="20"/>
      <c r="AD46" s="20"/>
      <c r="AE46" s="33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33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</row>
    <row r="47" spans="1:99" ht="3" customHeight="1" x14ac:dyDescent="0.2">
      <c r="A47" s="27"/>
      <c r="B47" s="27"/>
      <c r="C47" s="27"/>
      <c r="D47" s="27"/>
      <c r="E47" s="27"/>
      <c r="F47" s="29"/>
      <c r="G47" s="27"/>
      <c r="H47" s="27"/>
      <c r="I47" s="28"/>
      <c r="J47" s="29"/>
      <c r="K47" s="30"/>
      <c r="L47" s="30"/>
      <c r="M47" s="31"/>
      <c r="N47" s="27"/>
      <c r="O47" s="32"/>
      <c r="P47" s="32"/>
      <c r="Q47" s="31"/>
      <c r="R47" s="27"/>
      <c r="S47" s="20"/>
      <c r="T47" s="20"/>
      <c r="U47" s="33"/>
      <c r="V47" s="20"/>
      <c r="W47" s="20"/>
      <c r="X47" s="20"/>
      <c r="Y47" s="20"/>
      <c r="Z47" s="20"/>
      <c r="AA47" s="20"/>
      <c r="AB47" s="20"/>
      <c r="AC47" s="20"/>
      <c r="AD47" s="20"/>
      <c r="AE47" s="33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33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</row>
    <row r="48" spans="1:99" ht="18" customHeight="1" x14ac:dyDescent="0.2">
      <c r="A48" s="21" t="s">
        <v>63</v>
      </c>
      <c r="B48" s="22"/>
      <c r="C48" s="22"/>
      <c r="D48" s="22"/>
      <c r="E48" s="22"/>
      <c r="F48" s="23"/>
      <c r="G48" s="22"/>
      <c r="H48" s="22"/>
      <c r="I48" s="23"/>
      <c r="J48" s="23"/>
      <c r="K48" s="23"/>
      <c r="L48" s="23"/>
      <c r="M48" s="24"/>
      <c r="N48" s="22"/>
      <c r="O48" s="22"/>
      <c r="P48" s="22"/>
      <c r="Q48" s="122" t="s">
        <v>5</v>
      </c>
      <c r="R48" s="22"/>
      <c r="S48" s="25"/>
      <c r="T48" s="25"/>
      <c r="U48" s="53"/>
      <c r="V48" s="25"/>
      <c r="W48" s="25"/>
      <c r="X48" s="25"/>
      <c r="Y48" s="25"/>
      <c r="Z48" s="25"/>
      <c r="AA48" s="25"/>
      <c r="AB48" s="25"/>
      <c r="AC48" s="25"/>
      <c r="AD48" s="25"/>
      <c r="AE48" s="53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53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</row>
    <row r="49" spans="1:99" ht="2.1" customHeight="1" x14ac:dyDescent="0.2">
      <c r="BK49" s="20"/>
    </row>
    <row r="50" spans="1:99" x14ac:dyDescent="0.2">
      <c r="A50" s="27"/>
      <c r="B50" s="27"/>
      <c r="C50" s="27"/>
      <c r="D50" s="27"/>
      <c r="E50" s="27" t="s">
        <v>64</v>
      </c>
      <c r="F50" s="29"/>
      <c r="G50" s="27"/>
      <c r="H50" s="27"/>
      <c r="I50" s="54">
        <f>T50</f>
        <v>0</v>
      </c>
      <c r="J50" s="29"/>
      <c r="K50" s="35"/>
      <c r="L50" s="30"/>
      <c r="M50" s="31">
        <f>T50</f>
        <v>0</v>
      </c>
      <c r="N50" s="27"/>
      <c r="O50" s="36"/>
      <c r="P50" s="32"/>
      <c r="Q50" s="37"/>
      <c r="R50" s="27"/>
      <c r="S50" s="20">
        <f>S35</f>
        <v>0</v>
      </c>
      <c r="T50" s="20">
        <f>IF(U50&gt;8,AX50,AE50)</f>
        <v>0</v>
      </c>
      <c r="U50" s="49">
        <f>U45</f>
        <v>0</v>
      </c>
      <c r="V50" s="20">
        <v>0.35</v>
      </c>
      <c r="W50" s="20">
        <v>0.4</v>
      </c>
      <c r="X50" s="20">
        <v>1</v>
      </c>
      <c r="Y50" s="20">
        <v>0.2</v>
      </c>
      <c r="Z50" s="20">
        <v>1</v>
      </c>
      <c r="AA50" s="20">
        <v>1</v>
      </c>
      <c r="AB50" s="20">
        <v>1</v>
      </c>
      <c r="AC50" s="20">
        <v>1</v>
      </c>
      <c r="AD50" s="20">
        <v>1</v>
      </c>
      <c r="AE50" s="49">
        <f>IF(S50="W1",V50,AF50)</f>
        <v>0</v>
      </c>
      <c r="AF50" s="20">
        <f>IF(S50="W2",W50,AG50)</f>
        <v>0</v>
      </c>
      <c r="AG50" s="20">
        <f>IF(S50="K",X50,AH50)</f>
        <v>0</v>
      </c>
      <c r="AH50" s="20">
        <f>IF(S50="H",Y50,AI50)</f>
        <v>0</v>
      </c>
      <c r="AI50" s="20">
        <f>IF(S50="G",Z50,AJ50)</f>
        <v>0</v>
      </c>
      <c r="AJ50" s="20">
        <f>IF(S50="L",AA50,AK50)</f>
        <v>0</v>
      </c>
      <c r="AK50" s="20">
        <f>IF(S50="R",AB50,AL50)</f>
        <v>0</v>
      </c>
      <c r="AL50" s="20">
        <f>IF(S50="F",AC50,AM50)</f>
        <v>0</v>
      </c>
      <c r="AM50" s="20">
        <f>IF(S50="OeBA",AD50,AN50)</f>
        <v>0</v>
      </c>
      <c r="AN50" s="20">
        <v>0</v>
      </c>
      <c r="AO50" s="20">
        <v>0.35</v>
      </c>
      <c r="AP50" s="20">
        <v>0.4</v>
      </c>
      <c r="AQ50" s="20">
        <v>1</v>
      </c>
      <c r="AR50" s="20">
        <v>0.2</v>
      </c>
      <c r="AS50" s="20">
        <v>1</v>
      </c>
      <c r="AT50" s="20">
        <v>1</v>
      </c>
      <c r="AU50" s="20">
        <v>1</v>
      </c>
      <c r="AV50" s="20">
        <v>1</v>
      </c>
      <c r="AW50" s="20">
        <v>1</v>
      </c>
      <c r="AX50" s="49">
        <f>IF(S50="W1",AO50,AY50)</f>
        <v>0</v>
      </c>
      <c r="AY50" s="20">
        <f>IF(S50="W2",AP50,AZ50)</f>
        <v>0</v>
      </c>
      <c r="AZ50" s="20">
        <f>IF(S50="K",AQ50,BA50)</f>
        <v>0</v>
      </c>
      <c r="BA50" s="20">
        <f>IF(S50="H",AR50,BB50)</f>
        <v>0</v>
      </c>
      <c r="BB50" s="20">
        <f>IF(S50="G",AS50,BC50)</f>
        <v>0</v>
      </c>
      <c r="BC50" s="20">
        <f>IF(S50="L",AT50,BD50)</f>
        <v>0</v>
      </c>
      <c r="BD50" s="20">
        <f>IF(S50="R",AU50,BE50)</f>
        <v>0</v>
      </c>
      <c r="BE50" s="20">
        <f>IF(S50="F",AV50,BF50)</f>
        <v>0</v>
      </c>
      <c r="BF50" s="20">
        <f>IF(S50="OeBA",AW50,BG50)</f>
        <v>0</v>
      </c>
      <c r="BG50" s="20">
        <v>0</v>
      </c>
      <c r="BH50" s="20"/>
      <c r="BI50" s="20"/>
      <c r="BJ50" s="20"/>
      <c r="BK50" s="20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</row>
    <row r="51" spans="1:99" ht="2.1" customHeight="1" x14ac:dyDescent="0.2">
      <c r="K51" s="111"/>
      <c r="O51" s="113"/>
      <c r="BK51" s="20"/>
    </row>
    <row r="52" spans="1:99" x14ac:dyDescent="0.2">
      <c r="A52" s="27"/>
      <c r="B52" s="27"/>
      <c r="C52" s="27"/>
      <c r="D52" s="27"/>
      <c r="E52" s="27" t="s">
        <v>65</v>
      </c>
      <c r="F52" s="29"/>
      <c r="G52" s="27"/>
      <c r="H52" s="27"/>
      <c r="I52" s="55">
        <f>M30</f>
        <v>0</v>
      </c>
      <c r="J52" s="29"/>
      <c r="K52" s="35"/>
      <c r="L52" s="30"/>
      <c r="M52" s="31">
        <f>I52*I50</f>
        <v>0</v>
      </c>
      <c r="N52" s="27" t="s">
        <v>9</v>
      </c>
      <c r="O52" s="36"/>
      <c r="P52" s="32"/>
      <c r="Q52" s="37"/>
      <c r="R52" s="27" t="s">
        <v>9</v>
      </c>
      <c r="S52" s="20"/>
      <c r="T52" s="20"/>
      <c r="U52" s="49"/>
      <c r="V52" s="20"/>
      <c r="W52" s="20"/>
      <c r="X52" s="20"/>
      <c r="Y52" s="20"/>
      <c r="Z52" s="20"/>
      <c r="AA52" s="20"/>
      <c r="AB52" s="20"/>
      <c r="AC52" s="20"/>
      <c r="AD52" s="20"/>
      <c r="AE52" s="49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49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</row>
    <row r="53" spans="1:99" ht="2.1" customHeight="1" x14ac:dyDescent="0.2">
      <c r="K53" s="111"/>
      <c r="O53" s="113"/>
      <c r="BK53" s="20"/>
    </row>
    <row r="54" spans="1:99" x14ac:dyDescent="0.2">
      <c r="A54" s="27"/>
      <c r="B54" s="27"/>
      <c r="C54" s="27"/>
      <c r="D54" s="27"/>
      <c r="E54" s="27" t="s">
        <v>66</v>
      </c>
      <c r="F54" s="29"/>
      <c r="G54" s="27"/>
      <c r="H54" s="27"/>
      <c r="I54" s="52"/>
      <c r="J54" s="29"/>
      <c r="K54" s="35"/>
      <c r="L54" s="30"/>
      <c r="M54" s="108"/>
      <c r="N54" s="29" t="s">
        <v>9</v>
      </c>
      <c r="O54" s="36"/>
      <c r="P54" s="32"/>
      <c r="Q54" s="37"/>
      <c r="R54" s="27" t="s">
        <v>9</v>
      </c>
      <c r="S54" s="20"/>
      <c r="T54" s="20"/>
      <c r="U54" s="49"/>
      <c r="V54" s="20"/>
      <c r="W54" s="20"/>
      <c r="X54" s="20"/>
      <c r="Y54" s="20"/>
      <c r="Z54" s="20"/>
      <c r="AA54" s="20"/>
      <c r="AB54" s="20"/>
      <c r="AC54" s="20"/>
      <c r="AD54" s="20"/>
      <c r="AE54" s="49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49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 t="str">
        <f>IF(M54="",BL54,BK56)</f>
        <v xml:space="preserve">Berstehende Nutzfläche </v>
      </c>
      <c r="BL54" s="29" t="s">
        <v>67</v>
      </c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</row>
    <row r="55" spans="1:99" ht="2.1" customHeight="1" x14ac:dyDescent="0.2">
      <c r="K55" s="111"/>
      <c r="O55" s="113"/>
      <c r="BK55" s="20"/>
    </row>
    <row r="56" spans="1:99" x14ac:dyDescent="0.2">
      <c r="A56" s="27"/>
      <c r="B56" s="27"/>
      <c r="C56" s="27"/>
      <c r="D56" s="27"/>
      <c r="E56" s="27" t="s">
        <v>68</v>
      </c>
      <c r="F56" s="29"/>
      <c r="G56" s="27"/>
      <c r="H56" s="27"/>
      <c r="I56" s="52"/>
      <c r="J56" s="29"/>
      <c r="K56" s="35"/>
      <c r="L56" s="30"/>
      <c r="M56" s="108"/>
      <c r="N56" s="29" t="s">
        <v>9</v>
      </c>
      <c r="O56" s="36"/>
      <c r="P56" s="32"/>
      <c r="Q56" s="37"/>
      <c r="R56" s="27" t="s">
        <v>9</v>
      </c>
      <c r="S56" s="20"/>
      <c r="T56" s="20"/>
      <c r="U56" s="49"/>
      <c r="V56" s="20"/>
      <c r="W56" s="20"/>
      <c r="X56" s="20"/>
      <c r="Y56" s="20"/>
      <c r="Z56" s="20"/>
      <c r="AA56" s="20"/>
      <c r="AB56" s="20"/>
      <c r="AC56" s="20"/>
      <c r="AD56" s="20"/>
      <c r="AE56" s="49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49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 t="str">
        <f>IF(M56="",BL56,BK65)</f>
        <v xml:space="preserve">projektierte Nutzfläche </v>
      </c>
      <c r="BL56" s="29" t="s">
        <v>69</v>
      </c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</row>
    <row r="57" spans="1:99" ht="2.1" customHeight="1" x14ac:dyDescent="0.2">
      <c r="K57" s="111"/>
      <c r="O57" s="113"/>
      <c r="BK57" s="20"/>
    </row>
    <row r="58" spans="1:99" x14ac:dyDescent="0.2">
      <c r="A58" s="27"/>
      <c r="B58" s="27"/>
      <c r="C58" s="27"/>
      <c r="D58" s="27"/>
      <c r="E58" s="27" t="str">
        <f>V58</f>
        <v>Nutzung ausgeschöpft</v>
      </c>
      <c r="F58" s="29"/>
      <c r="G58" s="27"/>
      <c r="H58" s="27"/>
      <c r="I58" s="28"/>
      <c r="J58" s="29"/>
      <c r="K58" s="35"/>
      <c r="L58" s="30"/>
      <c r="M58" s="56">
        <f>M52-(M54+M56)</f>
        <v>0</v>
      </c>
      <c r="N58" s="27" t="s">
        <v>9</v>
      </c>
      <c r="O58" s="36"/>
      <c r="P58" s="32"/>
      <c r="Q58" s="37"/>
      <c r="R58" s="27" t="s">
        <v>9</v>
      </c>
      <c r="S58" s="57">
        <f>M58</f>
        <v>0</v>
      </c>
      <c r="T58" s="57"/>
      <c r="U58" s="58"/>
      <c r="V58" s="20" t="str">
        <f>IF(S58&gt;0,W58,X58)</f>
        <v>Nutzung ausgeschöpft</v>
      </c>
      <c r="W58" s="20" t="s">
        <v>70</v>
      </c>
      <c r="X58" s="20" t="str">
        <f>IF(S58&lt;0,Y58,Z58)</f>
        <v>Nutzung ausgeschöpft</v>
      </c>
      <c r="Y58" s="20" t="s">
        <v>71</v>
      </c>
      <c r="Z58" s="20" t="str">
        <f>IF(S58=0,AA58,AB58)</f>
        <v>Nutzung ausgeschöpft</v>
      </c>
      <c r="AA58" s="20" t="s">
        <v>72</v>
      </c>
      <c r="AB58" s="20"/>
      <c r="AC58" s="20"/>
      <c r="AD58" s="20"/>
      <c r="AE58" s="49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49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</row>
    <row r="59" spans="1:99" ht="2.1" customHeight="1" x14ac:dyDescent="0.2">
      <c r="K59" s="111"/>
      <c r="O59" s="113"/>
      <c r="BK59" s="20"/>
    </row>
    <row r="60" spans="1:99" x14ac:dyDescent="0.2">
      <c r="A60" s="38"/>
      <c r="B60" s="38"/>
      <c r="C60" s="38"/>
      <c r="D60" s="38"/>
      <c r="E60" s="38" t="s">
        <v>73</v>
      </c>
      <c r="F60" s="39"/>
      <c r="G60" s="38"/>
      <c r="H60" s="38"/>
      <c r="I60" s="40"/>
      <c r="J60" s="39"/>
      <c r="K60" s="41"/>
      <c r="L60" s="110"/>
      <c r="M60" s="42">
        <f>SUM(M54:M58)</f>
        <v>0</v>
      </c>
      <c r="N60" s="38" t="s">
        <v>9</v>
      </c>
      <c r="O60" s="43"/>
      <c r="P60" s="112"/>
      <c r="Q60" s="42"/>
      <c r="R60" s="38" t="s">
        <v>9</v>
      </c>
      <c r="S60" s="44"/>
      <c r="T60" s="44"/>
      <c r="U60" s="59"/>
      <c r="V60" s="44"/>
      <c r="W60" s="44"/>
      <c r="X60" s="44"/>
      <c r="Y60" s="44"/>
      <c r="Z60" s="44"/>
      <c r="AA60" s="44"/>
      <c r="AB60" s="44"/>
      <c r="AC60" s="44"/>
      <c r="AD60" s="44"/>
      <c r="AE60" s="59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59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</row>
    <row r="61" spans="1:99" ht="3" customHeight="1" x14ac:dyDescent="0.2">
      <c r="A61" s="81"/>
      <c r="B61" s="81"/>
      <c r="C61" s="81"/>
      <c r="D61" s="81"/>
      <c r="E61" s="81"/>
      <c r="F61" s="82"/>
      <c r="G61" s="81"/>
      <c r="H61" s="81"/>
      <c r="I61" s="83"/>
      <c r="J61" s="82"/>
      <c r="K61" s="82"/>
      <c r="L61" s="82"/>
      <c r="M61" s="84"/>
      <c r="N61" s="81"/>
      <c r="O61" s="81"/>
      <c r="P61" s="81"/>
      <c r="Q61" s="84"/>
      <c r="R61" s="81"/>
      <c r="S61" s="20"/>
      <c r="T61" s="20"/>
      <c r="U61" s="33"/>
      <c r="V61" s="20"/>
      <c r="W61" s="20"/>
      <c r="X61" s="20"/>
      <c r="Y61" s="20"/>
      <c r="Z61" s="20"/>
      <c r="AA61" s="20"/>
      <c r="AB61" s="20"/>
      <c r="AC61" s="20"/>
      <c r="AD61" s="20"/>
      <c r="AE61" s="33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33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</row>
    <row r="62" spans="1:99" ht="3" customHeight="1" x14ac:dyDescent="0.2">
      <c r="A62" s="27"/>
      <c r="B62" s="27"/>
      <c r="C62" s="27"/>
      <c r="D62" s="27"/>
      <c r="E62" s="27"/>
      <c r="F62" s="29"/>
      <c r="G62" s="27"/>
      <c r="H62" s="27"/>
      <c r="I62" s="28"/>
      <c r="J62" s="29"/>
      <c r="K62" s="30"/>
      <c r="L62" s="30"/>
      <c r="M62" s="31"/>
      <c r="N62" s="27"/>
      <c r="O62" s="32"/>
      <c r="P62" s="32"/>
      <c r="Q62" s="31"/>
      <c r="R62" s="27"/>
      <c r="S62" s="20"/>
      <c r="T62" s="20"/>
      <c r="U62" s="33"/>
      <c r="V62" s="20"/>
      <c r="W62" s="20"/>
      <c r="X62" s="20"/>
      <c r="Y62" s="20"/>
      <c r="Z62" s="20"/>
      <c r="AA62" s="20"/>
      <c r="AB62" s="20"/>
      <c r="AC62" s="20"/>
      <c r="AD62" s="20"/>
      <c r="AE62" s="33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33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</row>
    <row r="63" spans="1:99" ht="18" customHeight="1" x14ac:dyDescent="0.2">
      <c r="A63" s="21" t="s">
        <v>74</v>
      </c>
      <c r="B63" s="22"/>
      <c r="C63" s="22"/>
      <c r="D63" s="22"/>
      <c r="E63" s="22"/>
      <c r="F63" s="23"/>
      <c r="G63" s="22"/>
      <c r="H63" s="22"/>
      <c r="I63" s="47"/>
      <c r="J63" s="48"/>
      <c r="K63" s="48"/>
      <c r="L63" s="48"/>
      <c r="M63" s="34"/>
      <c r="N63" s="22"/>
      <c r="O63" s="22"/>
      <c r="P63" s="22"/>
      <c r="Q63" s="34"/>
      <c r="R63" s="22"/>
      <c r="S63" s="25"/>
      <c r="T63" s="25"/>
      <c r="U63" s="53"/>
      <c r="V63" s="60" t="s">
        <v>27</v>
      </c>
      <c r="W63" s="60" t="s">
        <v>28</v>
      </c>
      <c r="X63" s="60" t="s">
        <v>29</v>
      </c>
      <c r="Y63" s="60" t="s">
        <v>30</v>
      </c>
      <c r="Z63" s="60" t="s">
        <v>31</v>
      </c>
      <c r="AA63" s="60" t="s">
        <v>32</v>
      </c>
      <c r="AB63" s="60" t="s">
        <v>33</v>
      </c>
      <c r="AC63" s="60" t="s">
        <v>34</v>
      </c>
      <c r="AD63" s="60" t="s">
        <v>35</v>
      </c>
      <c r="AE63" s="61" t="s">
        <v>27</v>
      </c>
      <c r="AF63" s="62" t="s">
        <v>28</v>
      </c>
      <c r="AG63" s="62" t="s">
        <v>29</v>
      </c>
      <c r="AH63" s="62" t="s">
        <v>30</v>
      </c>
      <c r="AI63" s="62" t="s">
        <v>31</v>
      </c>
      <c r="AJ63" s="62" t="s">
        <v>32</v>
      </c>
      <c r="AK63" s="62" t="s">
        <v>33</v>
      </c>
      <c r="AL63" s="62" t="s">
        <v>34</v>
      </c>
      <c r="AM63" s="62" t="s">
        <v>35</v>
      </c>
      <c r="AN63" s="60" t="s">
        <v>36</v>
      </c>
      <c r="AO63" s="60" t="s">
        <v>37</v>
      </c>
      <c r="AP63" s="60" t="s">
        <v>38</v>
      </c>
      <c r="AQ63" s="60" t="s">
        <v>39</v>
      </c>
      <c r="AR63" s="60" t="s">
        <v>40</v>
      </c>
      <c r="AS63" s="60" t="s">
        <v>41</v>
      </c>
      <c r="AT63" s="60" t="s">
        <v>42</v>
      </c>
      <c r="AU63" s="60" t="s">
        <v>43</v>
      </c>
      <c r="AV63" s="60" t="s">
        <v>44</v>
      </c>
      <c r="AW63" s="60" t="s">
        <v>45</v>
      </c>
      <c r="AX63" s="61" t="s">
        <v>27</v>
      </c>
      <c r="AY63" s="62" t="s">
        <v>28</v>
      </c>
      <c r="AZ63" s="62" t="s">
        <v>29</v>
      </c>
      <c r="BA63" s="62" t="s">
        <v>30</v>
      </c>
      <c r="BB63" s="62" t="s">
        <v>31</v>
      </c>
      <c r="BC63" s="62" t="s">
        <v>32</v>
      </c>
      <c r="BD63" s="62" t="s">
        <v>33</v>
      </c>
      <c r="BE63" s="62" t="s">
        <v>34</v>
      </c>
      <c r="BF63" s="62" t="s">
        <v>35</v>
      </c>
      <c r="BG63" s="60" t="s">
        <v>36</v>
      </c>
      <c r="BH63" s="25"/>
      <c r="BI63" s="25"/>
      <c r="BJ63" s="25"/>
      <c r="BK63" s="25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</row>
    <row r="64" spans="1:99" ht="2.1" customHeight="1" x14ac:dyDescent="0.2">
      <c r="BK64" s="20"/>
    </row>
    <row r="65" spans="1:99" x14ac:dyDescent="0.2">
      <c r="A65" s="27"/>
      <c r="B65" s="27"/>
      <c r="C65" s="27"/>
      <c r="D65" s="27"/>
      <c r="E65" s="27" t="s">
        <v>75</v>
      </c>
      <c r="F65" s="29"/>
      <c r="G65" s="27"/>
      <c r="H65" s="27"/>
      <c r="I65" s="63">
        <f>T65</f>
        <v>0</v>
      </c>
      <c r="J65" s="29" t="s">
        <v>76</v>
      </c>
      <c r="K65" s="35"/>
      <c r="L65" s="30"/>
      <c r="M65" s="89"/>
      <c r="N65" s="29" t="s">
        <v>76</v>
      </c>
      <c r="O65" s="36"/>
      <c r="P65" s="32"/>
      <c r="Q65" s="64"/>
      <c r="R65" s="29" t="s">
        <v>76</v>
      </c>
      <c r="S65" s="20">
        <f>S50</f>
        <v>0</v>
      </c>
      <c r="T65" s="20">
        <f>IF(U65&gt;8,AX65,AE65)</f>
        <v>0</v>
      </c>
      <c r="U65" s="49">
        <f>U45</f>
        <v>0</v>
      </c>
      <c r="V65" s="20">
        <v>1.2</v>
      </c>
      <c r="W65" s="20">
        <v>1.2</v>
      </c>
      <c r="X65" s="20">
        <v>1.2</v>
      </c>
      <c r="Y65" s="20">
        <v>1.2</v>
      </c>
      <c r="Z65" s="20">
        <v>1.2</v>
      </c>
      <c r="AA65" s="20">
        <v>1.2</v>
      </c>
      <c r="AB65" s="20">
        <v>1.2</v>
      </c>
      <c r="AC65" s="20">
        <v>1.2</v>
      </c>
      <c r="AD65" s="20">
        <v>1.2</v>
      </c>
      <c r="AE65" s="49">
        <f>IF(S65="W1",V65,AF65)</f>
        <v>0</v>
      </c>
      <c r="AF65" s="20">
        <f>IF(S65="W2",W65,AG65)</f>
        <v>0</v>
      </c>
      <c r="AG65" s="20">
        <f>IF(S65="K",X65,AH65)</f>
        <v>0</v>
      </c>
      <c r="AH65" s="20">
        <f>IF(S65="H",Y65,AI65)</f>
        <v>0</v>
      </c>
      <c r="AI65" s="20">
        <f>IF(S65="G",Z65,AJ65)</f>
        <v>0</v>
      </c>
      <c r="AJ65" s="20">
        <f>IF(S65="L",AA65,AK65)</f>
        <v>0</v>
      </c>
      <c r="AK65" s="20">
        <f>IF(S65="R",AB65,AL65)</f>
        <v>0</v>
      </c>
      <c r="AL65" s="20">
        <f>IF(S65="F",AC65,AM65)</f>
        <v>0</v>
      </c>
      <c r="AM65" s="20">
        <f>IF(S65="OeBA",AD65,AN65)</f>
        <v>0</v>
      </c>
      <c r="AN65" s="20">
        <v>0</v>
      </c>
      <c r="AO65" s="20">
        <v>1.5</v>
      </c>
      <c r="AP65" s="20">
        <v>1.5</v>
      </c>
      <c r="AQ65" s="20">
        <v>1.5</v>
      </c>
      <c r="AR65" s="20">
        <v>1.5</v>
      </c>
      <c r="AS65" s="20">
        <v>1.5</v>
      </c>
      <c r="AT65" s="20">
        <v>1.5</v>
      </c>
      <c r="AU65" s="20">
        <v>1.5</v>
      </c>
      <c r="AV65" s="20">
        <v>1.5</v>
      </c>
      <c r="AW65" s="20">
        <v>1.5</v>
      </c>
      <c r="AX65" s="49">
        <f>IF(S65="W1",AO65,AY65)</f>
        <v>0</v>
      </c>
      <c r="AY65" s="20">
        <f>IF(S65="W2",AP65,AZ65)</f>
        <v>0</v>
      </c>
      <c r="AZ65" s="20">
        <f>IF(S65="K",AQ65,BA65)</f>
        <v>0</v>
      </c>
      <c r="BA65" s="20">
        <f>IF(S65="H",AR65,BB65)</f>
        <v>0</v>
      </c>
      <c r="BB65" s="20">
        <f>IF(S65="G",AS65,BC65)</f>
        <v>0</v>
      </c>
      <c r="BC65" s="20">
        <f>IF(S65="L",AT65,BD65)</f>
        <v>0</v>
      </c>
      <c r="BD65" s="20">
        <f>IF(S65="R",AU65,BE65)</f>
        <v>0</v>
      </c>
      <c r="BE65" s="20">
        <f>IF(S65="F",AV65,BF65)</f>
        <v>0</v>
      </c>
      <c r="BF65" s="20">
        <f>IF(S65="OeBA",AW65,BG65)</f>
        <v>0</v>
      </c>
      <c r="BG65" s="20">
        <v>0</v>
      </c>
      <c r="BH65" s="20"/>
      <c r="BI65" s="20"/>
      <c r="BJ65" s="20"/>
      <c r="BK65" s="20" t="str">
        <f>IF(M65="",BL65,BK67)</f>
        <v xml:space="preserve">geplante Sockelhöhe </v>
      </c>
      <c r="BL65" s="29" t="s">
        <v>77</v>
      </c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</row>
    <row r="66" spans="1:99" ht="2.1" customHeight="1" x14ac:dyDescent="0.2">
      <c r="K66" s="111"/>
      <c r="O66" s="113"/>
      <c r="BK66" s="20"/>
    </row>
    <row r="67" spans="1:99" x14ac:dyDescent="0.2">
      <c r="A67" s="27"/>
      <c r="B67" s="27"/>
      <c r="C67" s="27"/>
      <c r="D67" s="27"/>
      <c r="E67" s="27" t="s">
        <v>78</v>
      </c>
      <c r="F67" s="29"/>
      <c r="G67" s="27"/>
      <c r="H67" s="27"/>
      <c r="I67" s="63">
        <f>T67</f>
        <v>0</v>
      </c>
      <c r="J67" s="29" t="s">
        <v>76</v>
      </c>
      <c r="K67" s="35"/>
      <c r="L67" s="30"/>
      <c r="M67" s="89"/>
      <c r="N67" s="29" t="s">
        <v>76</v>
      </c>
      <c r="O67" s="36"/>
      <c r="P67" s="32"/>
      <c r="Q67" s="64"/>
      <c r="R67" s="29" t="s">
        <v>76</v>
      </c>
      <c r="S67" s="20">
        <f>S65</f>
        <v>0</v>
      </c>
      <c r="T67" s="20">
        <f>IF(U67&gt;8,AX67,AE67)</f>
        <v>0</v>
      </c>
      <c r="U67" s="49">
        <f>U65</f>
        <v>0</v>
      </c>
      <c r="V67" s="20">
        <v>4.5</v>
      </c>
      <c r="W67" s="20">
        <v>7</v>
      </c>
      <c r="X67" s="20">
        <v>7.5</v>
      </c>
      <c r="Y67" s="20">
        <v>3.6</v>
      </c>
      <c r="Z67" s="20">
        <v>8</v>
      </c>
      <c r="AA67" s="20">
        <v>7.5</v>
      </c>
      <c r="AB67" s="20" t="s">
        <v>51</v>
      </c>
      <c r="AC67" s="20" t="s">
        <v>51</v>
      </c>
      <c r="AD67" s="20" t="s">
        <v>51</v>
      </c>
      <c r="AE67" s="49">
        <f>IF(S67="W1",V67,AF67)</f>
        <v>0</v>
      </c>
      <c r="AF67" s="20">
        <f>IF(S67="W2",W67,AG67)</f>
        <v>0</v>
      </c>
      <c r="AG67" s="20">
        <f>IF(S67="K",X67,AH67)</f>
        <v>0</v>
      </c>
      <c r="AH67" s="20">
        <f>IF(S67="H",Y67,AI67)</f>
        <v>0</v>
      </c>
      <c r="AI67" s="20">
        <f>IF(S67="G",Z67,AJ67)</f>
        <v>0</v>
      </c>
      <c r="AJ67" s="20">
        <f>IF(S67="L",AA67,AK67)</f>
        <v>0</v>
      </c>
      <c r="AK67" s="20">
        <f>IF(S67="R",AB67,AL67)</f>
        <v>0</v>
      </c>
      <c r="AL67" s="20">
        <f>IF(S67="F",AC67,AM67)</f>
        <v>0</v>
      </c>
      <c r="AM67" s="20">
        <f>IF(S67="OeBA",AD67,AN67)</f>
        <v>0</v>
      </c>
      <c r="AN67" s="20">
        <v>0</v>
      </c>
      <c r="AO67" s="20">
        <v>4.5</v>
      </c>
      <c r="AP67" s="20">
        <v>7.5</v>
      </c>
      <c r="AQ67" s="20">
        <v>7.5</v>
      </c>
      <c r="AR67" s="20">
        <v>3.6</v>
      </c>
      <c r="AS67" s="20">
        <v>8</v>
      </c>
      <c r="AT67" s="20">
        <v>7.5</v>
      </c>
      <c r="AU67" s="20" t="s">
        <v>51</v>
      </c>
      <c r="AV67" s="20" t="s">
        <v>51</v>
      </c>
      <c r="AW67" s="20" t="s">
        <v>51</v>
      </c>
      <c r="AX67" s="49">
        <f>IF(S67="W1",AO67,AY67)</f>
        <v>0</v>
      </c>
      <c r="AY67" s="20">
        <f>IF(S67="W2",AP67,AZ67)</f>
        <v>0</v>
      </c>
      <c r="AZ67" s="20">
        <f>IF(S67="K",AQ67,BA67)</f>
        <v>0</v>
      </c>
      <c r="BA67" s="20">
        <f>IF(S67="H",AR67,BB67)</f>
        <v>0</v>
      </c>
      <c r="BB67" s="20">
        <f>IF(S67="G",AS67,BC67)</f>
        <v>0</v>
      </c>
      <c r="BC67" s="20">
        <f>IF(S67="L",AT67,BD67)</f>
        <v>0</v>
      </c>
      <c r="BD67" s="20">
        <f>IF(S67="R",AU67,BE67)</f>
        <v>0</v>
      </c>
      <c r="BE67" s="20">
        <f>IF(S67="F",AV67,BF67)</f>
        <v>0</v>
      </c>
      <c r="BF67" s="20">
        <f>IF(S67="OeBA",AW67,BG67)</f>
        <v>0</v>
      </c>
      <c r="BG67" s="20">
        <v>0</v>
      </c>
      <c r="BH67" s="20">
        <f>IF(T67="-","",BI67)</f>
        <v>0</v>
      </c>
      <c r="BI67" s="20"/>
      <c r="BJ67" s="20"/>
      <c r="BK67" s="20" t="str">
        <f>IF(M67="",BL67,BK69)</f>
        <v xml:space="preserve">geplante Gebäude-/Fassadenhöhe </v>
      </c>
      <c r="BL67" s="29" t="s">
        <v>79</v>
      </c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</row>
    <row r="68" spans="1:99" ht="2.1" customHeight="1" x14ac:dyDescent="0.2">
      <c r="K68" s="111"/>
      <c r="O68" s="113"/>
      <c r="BK68" s="20"/>
    </row>
    <row r="69" spans="1:99" x14ac:dyDescent="0.2">
      <c r="A69" s="27"/>
      <c r="B69" s="27"/>
      <c r="C69" s="27"/>
      <c r="D69" s="27"/>
      <c r="E69" s="27" t="s">
        <v>80</v>
      </c>
      <c r="F69" s="29"/>
      <c r="G69" s="27"/>
      <c r="H69" s="27"/>
      <c r="I69" s="63">
        <f>T69</f>
        <v>0</v>
      </c>
      <c r="J69" s="29" t="str">
        <f>BH69</f>
        <v>m</v>
      </c>
      <c r="K69" s="35"/>
      <c r="L69" s="30"/>
      <c r="M69" s="89"/>
      <c r="N69" s="29" t="s">
        <v>76</v>
      </c>
      <c r="O69" s="36"/>
      <c r="P69" s="32"/>
      <c r="Q69" s="64"/>
      <c r="R69" s="29" t="s">
        <v>76</v>
      </c>
      <c r="S69" s="20">
        <f>S67</f>
        <v>0</v>
      </c>
      <c r="T69" s="20">
        <f>IF(U69&gt;8,AX69,AE69)</f>
        <v>0</v>
      </c>
      <c r="U69" s="49">
        <f>U67</f>
        <v>0</v>
      </c>
      <c r="V69" s="20">
        <v>7.5</v>
      </c>
      <c r="W69" s="20">
        <v>10</v>
      </c>
      <c r="X69" s="20" t="s">
        <v>81</v>
      </c>
      <c r="Y69" s="20">
        <v>6.6</v>
      </c>
      <c r="Z69" s="20">
        <v>12</v>
      </c>
      <c r="AA69" s="20">
        <v>12</v>
      </c>
      <c r="AB69" s="20" t="s">
        <v>51</v>
      </c>
      <c r="AC69" s="20" t="s">
        <v>51</v>
      </c>
      <c r="AD69" s="20" t="s">
        <v>81</v>
      </c>
      <c r="AE69" s="49">
        <f>IF(S69="W1",V69,AF69)</f>
        <v>0</v>
      </c>
      <c r="AF69" s="20">
        <f>IF(S69="W2",W69,AG69)</f>
        <v>0</v>
      </c>
      <c r="AG69" s="20">
        <f>IF(S69="K",X69,AH69)</f>
        <v>0</v>
      </c>
      <c r="AH69" s="20">
        <f>IF(S69="H",Y69,AI69)</f>
        <v>0</v>
      </c>
      <c r="AI69" s="20">
        <f>IF(S69="G",Z69,AJ69)</f>
        <v>0</v>
      </c>
      <c r="AJ69" s="20">
        <f>IF(S69="L",AA69,AK69)</f>
        <v>0</v>
      </c>
      <c r="AK69" s="20">
        <f>IF(S69="R",AB69,AL69)</f>
        <v>0</v>
      </c>
      <c r="AL69" s="20">
        <f>IF(S69="F",AC69,AM69)</f>
        <v>0</v>
      </c>
      <c r="AM69" s="20">
        <f>IF(S69="OeBA",AD69,AN69)</f>
        <v>0</v>
      </c>
      <c r="AN69" s="20">
        <v>0</v>
      </c>
      <c r="AO69" s="20">
        <v>7.5</v>
      </c>
      <c r="AP69" s="20">
        <v>10.5</v>
      </c>
      <c r="AQ69" s="20" t="s">
        <v>81</v>
      </c>
      <c r="AR69" s="20">
        <v>6.6</v>
      </c>
      <c r="AS69" s="20">
        <v>12</v>
      </c>
      <c r="AT69" s="20">
        <v>12</v>
      </c>
      <c r="AU69" s="20" t="s">
        <v>51</v>
      </c>
      <c r="AV69" s="20" t="s">
        <v>51</v>
      </c>
      <c r="AW69" s="20" t="s">
        <v>81</v>
      </c>
      <c r="AX69" s="49">
        <f>IF(S69="W1",AO69,AY69)</f>
        <v>0</v>
      </c>
      <c r="AY69" s="20">
        <f>IF(S69="W2",AP69,AZ69)</f>
        <v>0</v>
      </c>
      <c r="AZ69" s="20">
        <f>IF(S69="K",AQ69,BA69)</f>
        <v>0</v>
      </c>
      <c r="BA69" s="20">
        <f>IF(S69="H",AR69,BB69)</f>
        <v>0</v>
      </c>
      <c r="BB69" s="20">
        <f>IF(S69="G",AS69,BC69)</f>
        <v>0</v>
      </c>
      <c r="BC69" s="20">
        <f>IF(S69="L",AT69,BD69)</f>
        <v>0</v>
      </c>
      <c r="BD69" s="20">
        <f>IF(S69="R",AU69,BE69)</f>
        <v>0</v>
      </c>
      <c r="BE69" s="20">
        <f>IF(S69="F",AV69,BF69)</f>
        <v>0</v>
      </c>
      <c r="BF69" s="20">
        <f>IF(S69="OeBA",AW69,BG69)</f>
        <v>0</v>
      </c>
      <c r="BG69" s="20">
        <v>0</v>
      </c>
      <c r="BH69" s="20" t="str">
        <f>IF(T69="der Umgebung anpassen","",BI69)</f>
        <v>m</v>
      </c>
      <c r="BI69" s="20" t="s">
        <v>76</v>
      </c>
      <c r="BJ69" s="20"/>
      <c r="BK69" s="20" t="str">
        <f>IF(M69="",BL69,BK71)</f>
        <v xml:space="preserve">geplante Firsthöhe </v>
      </c>
      <c r="BL69" s="29" t="s">
        <v>82</v>
      </c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</row>
    <row r="70" spans="1:99" ht="2.1" customHeight="1" x14ac:dyDescent="0.2">
      <c r="K70" s="111"/>
      <c r="O70" s="113"/>
      <c r="BK70" s="20"/>
    </row>
    <row r="71" spans="1:99" x14ac:dyDescent="0.2">
      <c r="A71" s="27"/>
      <c r="B71" s="27"/>
      <c r="C71" s="27"/>
      <c r="D71" s="27"/>
      <c r="E71" s="27" t="s">
        <v>83</v>
      </c>
      <c r="F71" s="29"/>
      <c r="G71" s="27"/>
      <c r="H71" s="27"/>
      <c r="I71" s="63">
        <f>T71</f>
        <v>0</v>
      </c>
      <c r="J71" s="29" t="s">
        <v>76</v>
      </c>
      <c r="K71" s="35"/>
      <c r="L71" s="30"/>
      <c r="M71" s="89"/>
      <c r="N71" s="29" t="s">
        <v>76</v>
      </c>
      <c r="O71" s="36"/>
      <c r="P71" s="32"/>
      <c r="Q71" s="64"/>
      <c r="R71" s="29" t="s">
        <v>76</v>
      </c>
      <c r="S71" s="20">
        <f>S69</f>
        <v>0</v>
      </c>
      <c r="T71" s="20">
        <f>IF(U71&gt;8,AX71,AE71)</f>
        <v>0</v>
      </c>
      <c r="U71" s="49">
        <f>U69</f>
        <v>0</v>
      </c>
      <c r="V71" s="20">
        <v>30</v>
      </c>
      <c r="W71" s="20">
        <v>30</v>
      </c>
      <c r="X71" s="20" t="s">
        <v>51</v>
      </c>
      <c r="Y71" s="20">
        <v>12</v>
      </c>
      <c r="Z71" s="20">
        <v>40</v>
      </c>
      <c r="AA71" s="20">
        <v>40</v>
      </c>
      <c r="AB71" s="20" t="s">
        <v>51</v>
      </c>
      <c r="AC71" s="20" t="s">
        <v>51</v>
      </c>
      <c r="AD71" s="20" t="s">
        <v>51</v>
      </c>
      <c r="AE71" s="49">
        <f>IF(S71="W1",V71,AF71)</f>
        <v>0</v>
      </c>
      <c r="AF71" s="20">
        <f>IF(S71="W2",W71,AG71)</f>
        <v>0</v>
      </c>
      <c r="AG71" s="20">
        <f>IF(S71="K",X71,AH71)</f>
        <v>0</v>
      </c>
      <c r="AH71" s="20">
        <f>IF(S71="H",Y71,AI71)</f>
        <v>0</v>
      </c>
      <c r="AI71" s="20">
        <f>IF(S71="G",Z71,AJ71)</f>
        <v>0</v>
      </c>
      <c r="AJ71" s="20">
        <f>IF(S71="L",AA71,AK71)</f>
        <v>0</v>
      </c>
      <c r="AK71" s="20">
        <f>IF(S71="R",AB71,AL71)</f>
        <v>0</v>
      </c>
      <c r="AL71" s="20">
        <f>IF(S71="F",AC71,AM71)</f>
        <v>0</v>
      </c>
      <c r="AM71" s="20">
        <f>IF(S71="OeBA",AD71,AN71)</f>
        <v>0</v>
      </c>
      <c r="AN71" s="20">
        <v>0</v>
      </c>
      <c r="AO71" s="20">
        <v>30</v>
      </c>
      <c r="AP71" s="20">
        <v>30</v>
      </c>
      <c r="AQ71" s="20" t="s">
        <v>51</v>
      </c>
      <c r="AR71" s="20">
        <v>12</v>
      </c>
      <c r="AS71" s="20">
        <v>40</v>
      </c>
      <c r="AT71" s="20">
        <v>40</v>
      </c>
      <c r="AU71" s="20" t="s">
        <v>51</v>
      </c>
      <c r="AV71" s="20" t="s">
        <v>51</v>
      </c>
      <c r="AW71" s="20" t="s">
        <v>51</v>
      </c>
      <c r="AX71" s="49">
        <f>IF(S71="W1",AO71,AY71)</f>
        <v>0</v>
      </c>
      <c r="AY71" s="20">
        <f>IF(S71="W2",AP71,AZ71)</f>
        <v>0</v>
      </c>
      <c r="AZ71" s="20">
        <f>IF(S71="K",AQ71,BA71)</f>
        <v>0</v>
      </c>
      <c r="BA71" s="20">
        <f>IF(S71="H",AR71,BB71)</f>
        <v>0</v>
      </c>
      <c r="BB71" s="20">
        <f>IF(S71="G",AS71,BC71)</f>
        <v>0</v>
      </c>
      <c r="BC71" s="20">
        <f>IF(S71="L",AT71,BD71)</f>
        <v>0</v>
      </c>
      <c r="BD71" s="20">
        <f>IF(S71="R",AU71,BE71)</f>
        <v>0</v>
      </c>
      <c r="BE71" s="20">
        <f>IF(S71="F",AV71,BF71)</f>
        <v>0</v>
      </c>
      <c r="BF71" s="20">
        <f>IF(S71="OeBA",AW71,BG71)</f>
        <v>0</v>
      </c>
      <c r="BG71" s="20">
        <v>0</v>
      </c>
      <c r="BH71" s="20">
        <f>IF(T71="-","",BI71)</f>
        <v>0</v>
      </c>
      <c r="BI71" s="20"/>
      <c r="BJ71" s="20"/>
      <c r="BK71" s="20" t="str">
        <f>IF(M71="",BL71,BK73)</f>
        <v xml:space="preserve">geplante Gebäudelänge </v>
      </c>
      <c r="BL71" s="29" t="s">
        <v>84</v>
      </c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</row>
    <row r="72" spans="1:99" ht="2.1" customHeight="1" x14ac:dyDescent="0.2">
      <c r="K72" s="111"/>
      <c r="O72" s="113"/>
      <c r="BK72" s="20"/>
    </row>
    <row r="73" spans="1:99" x14ac:dyDescent="0.2">
      <c r="A73" s="27"/>
      <c r="B73" s="27"/>
      <c r="C73" s="27"/>
      <c r="D73" s="27"/>
      <c r="E73" s="27" t="s">
        <v>85</v>
      </c>
      <c r="F73" s="29"/>
      <c r="G73" s="27"/>
      <c r="H73" s="27"/>
      <c r="I73" s="63"/>
      <c r="J73" s="29"/>
      <c r="K73" s="35"/>
      <c r="L73" s="30"/>
      <c r="M73" s="89"/>
      <c r="N73" s="29" t="s">
        <v>76</v>
      </c>
      <c r="O73" s="36"/>
      <c r="P73" s="32"/>
      <c r="Q73" s="64"/>
      <c r="R73" s="29" t="s">
        <v>76</v>
      </c>
      <c r="S73" s="20">
        <f>S71</f>
        <v>0</v>
      </c>
      <c r="T73" s="20">
        <f>IF(U73&gt;8,AX73,AE73)</f>
        <v>0</v>
      </c>
      <c r="U73" s="49">
        <f>U71</f>
        <v>0</v>
      </c>
      <c r="V73" s="20"/>
      <c r="W73" s="20"/>
      <c r="X73" s="20"/>
      <c r="Y73" s="20"/>
      <c r="Z73" s="20"/>
      <c r="AA73" s="20"/>
      <c r="AB73" s="20"/>
      <c r="AC73" s="20"/>
      <c r="AD73" s="20"/>
      <c r="AE73" s="49">
        <f>IF(S73="W1",V73,AF73)</f>
        <v>0</v>
      </c>
      <c r="AF73" s="20">
        <f>IF(S73="W2",W73,AG73)</f>
        <v>0</v>
      </c>
      <c r="AG73" s="20">
        <f>IF(S73="K",X73,AH73)</f>
        <v>0</v>
      </c>
      <c r="AH73" s="20">
        <f>IF(S73="H",Y73,AI73)</f>
        <v>0</v>
      </c>
      <c r="AI73" s="20">
        <f>IF(S73="G",Z73,AJ73)</f>
        <v>0</v>
      </c>
      <c r="AJ73" s="20">
        <f>IF(S73="L",AA73,AK73)</f>
        <v>0</v>
      </c>
      <c r="AK73" s="20">
        <f>IF(S73="R",AB73,AL73)</f>
        <v>0</v>
      </c>
      <c r="AL73" s="20">
        <f>IF(S73="F",AC73,AM73)</f>
        <v>0</v>
      </c>
      <c r="AM73" s="20">
        <f>IF(S73="OeBA",AD73,AN73)</f>
        <v>0</v>
      </c>
      <c r="AN73" s="20">
        <v>0</v>
      </c>
      <c r="AO73" s="20"/>
      <c r="AP73" s="20"/>
      <c r="AQ73" s="20"/>
      <c r="AR73" s="20"/>
      <c r="AS73" s="20"/>
      <c r="AT73" s="20"/>
      <c r="AU73" s="20"/>
      <c r="AV73" s="20"/>
      <c r="AW73" s="20"/>
      <c r="AX73" s="49">
        <f>IF(S73="W1",AO73,AY73)</f>
        <v>0</v>
      </c>
      <c r="AY73" s="20">
        <f>IF(S73="W2",AP73,AZ73)</f>
        <v>0</v>
      </c>
      <c r="AZ73" s="20">
        <f>IF(S73="K",AQ73,BA73)</f>
        <v>0</v>
      </c>
      <c r="BA73" s="20">
        <f>IF(S73="H",AR73,BB73)</f>
        <v>0</v>
      </c>
      <c r="BB73" s="20">
        <f>IF(S73="G",AS73,BC73)</f>
        <v>0</v>
      </c>
      <c r="BC73" s="20">
        <f>IF(S73="L",AT73,BD73)</f>
        <v>0</v>
      </c>
      <c r="BD73" s="20">
        <f>IF(S73="R",AU73,BE73)</f>
        <v>0</v>
      </c>
      <c r="BE73" s="20">
        <f>IF(S73="F",AV73,BF73)</f>
        <v>0</v>
      </c>
      <c r="BF73" s="20">
        <f>IF(S73="OeBA",AW73,BG73)</f>
        <v>0</v>
      </c>
      <c r="BG73" s="20">
        <v>0</v>
      </c>
      <c r="BH73" s="20">
        <f>IF(T73="-","",BI73)</f>
        <v>0</v>
      </c>
      <c r="BI73" s="20"/>
      <c r="BJ73" s="20"/>
      <c r="BK73" s="20" t="str">
        <f>IF(M73="",BL73,BK75)</f>
        <v xml:space="preserve">Abgrabungslänge excl. Garageeinfahrten u.d.gl. </v>
      </c>
      <c r="BL73" s="29" t="s">
        <v>86</v>
      </c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</row>
    <row r="74" spans="1:99" ht="2.1" customHeight="1" x14ac:dyDescent="0.2">
      <c r="K74" s="111"/>
      <c r="O74" s="113"/>
      <c r="BK74" s="20"/>
    </row>
    <row r="75" spans="1:99" x14ac:dyDescent="0.2">
      <c r="A75" s="27"/>
      <c r="B75" s="27"/>
      <c r="C75" s="27"/>
      <c r="D75" s="27"/>
      <c r="E75" s="27" t="s">
        <v>87</v>
      </c>
      <c r="F75" s="28">
        <f>T75</f>
        <v>0</v>
      </c>
      <c r="G75" s="27" t="str">
        <f>IF(F75&gt;0,"%","")</f>
        <v/>
      </c>
      <c r="H75" s="27"/>
      <c r="I75" s="63">
        <f>BJ75</f>
        <v>0</v>
      </c>
      <c r="J75" s="29" t="str">
        <f>BH75</f>
        <v>m2</v>
      </c>
      <c r="K75" s="35"/>
      <c r="L75" s="30"/>
      <c r="M75" s="89"/>
      <c r="N75" s="29" t="s">
        <v>9</v>
      </c>
      <c r="O75" s="36"/>
      <c r="P75" s="32"/>
      <c r="Q75" s="64"/>
      <c r="R75" s="29" t="s">
        <v>9</v>
      </c>
      <c r="S75" s="20">
        <f>S73</f>
        <v>0</v>
      </c>
      <c r="T75" s="20">
        <f>IF(U75&gt;8,AX75,AE75)</f>
        <v>0</v>
      </c>
      <c r="U75" s="49">
        <f>U73</f>
        <v>0</v>
      </c>
      <c r="V75" s="20">
        <v>40</v>
      </c>
      <c r="W75" s="20">
        <v>40</v>
      </c>
      <c r="X75" s="20">
        <v>30</v>
      </c>
      <c r="Y75" s="20">
        <v>50</v>
      </c>
      <c r="Z75" s="20" t="s">
        <v>51</v>
      </c>
      <c r="AA75" s="20" t="s">
        <v>51</v>
      </c>
      <c r="AB75" s="20" t="s">
        <v>51</v>
      </c>
      <c r="AC75" s="20" t="s">
        <v>51</v>
      </c>
      <c r="AD75" s="20">
        <v>35</v>
      </c>
      <c r="AE75" s="49">
        <f>IF(S75="W1",V75,AF75)</f>
        <v>0</v>
      </c>
      <c r="AF75" s="20">
        <f>IF(S75="W2",W75,AG75)</f>
        <v>0</v>
      </c>
      <c r="AG75" s="20">
        <f>IF(S75="K",X75,AH75)</f>
        <v>0</v>
      </c>
      <c r="AH75" s="20">
        <f>IF(S75="H",Y75,AI75)</f>
        <v>0</v>
      </c>
      <c r="AI75" s="20">
        <f>IF(S75="G",Z75,AJ75)</f>
        <v>0</v>
      </c>
      <c r="AJ75" s="20">
        <f>IF(S75="L",AA75,AK75)</f>
        <v>0</v>
      </c>
      <c r="AK75" s="20">
        <f>IF(S75="R",AB75,AL75)</f>
        <v>0</v>
      </c>
      <c r="AL75" s="20">
        <f>IF(S75="F",AC75,AM75)</f>
        <v>0</v>
      </c>
      <c r="AM75" s="20">
        <f>IF(S75="OeBA",AD75,AN75)</f>
        <v>0</v>
      </c>
      <c r="AN75" s="20">
        <v>0</v>
      </c>
      <c r="AO75" s="20">
        <v>40</v>
      </c>
      <c r="AP75" s="20">
        <v>40</v>
      </c>
      <c r="AQ75" s="20">
        <v>30</v>
      </c>
      <c r="AR75" s="20">
        <v>50</v>
      </c>
      <c r="AS75" s="20" t="s">
        <v>51</v>
      </c>
      <c r="AT75" s="20" t="s">
        <v>51</v>
      </c>
      <c r="AU75" s="20" t="s">
        <v>51</v>
      </c>
      <c r="AV75" s="20" t="s">
        <v>51</v>
      </c>
      <c r="AW75" s="20">
        <v>35</v>
      </c>
      <c r="AX75" s="49">
        <f>IF(S75="W1",AO75,AY75)</f>
        <v>0</v>
      </c>
      <c r="AY75" s="20">
        <f>IF(S75="W2",AP75,AZ75)</f>
        <v>0</v>
      </c>
      <c r="AZ75" s="20">
        <f>IF(S75="K",AQ75,BA75)</f>
        <v>0</v>
      </c>
      <c r="BA75" s="20">
        <f>IF(S75="H",AR75,BB75)</f>
        <v>0</v>
      </c>
      <c r="BB75" s="20">
        <f>IF(S75="G",AS75,BC75)</f>
        <v>0</v>
      </c>
      <c r="BC75" s="20">
        <f>IF(S75="L",AT75,BD75)</f>
        <v>0</v>
      </c>
      <c r="BD75" s="20">
        <f>IF(S75="R",AU75,BE75)</f>
        <v>0</v>
      </c>
      <c r="BE75" s="20">
        <f>IF(S75="F",AV75,BF75)</f>
        <v>0</v>
      </c>
      <c r="BF75" s="20">
        <f>IF(S75="OeBA",AW75,BG75)</f>
        <v>0</v>
      </c>
      <c r="BG75" s="20">
        <v>0</v>
      </c>
      <c r="BH75" s="20" t="str">
        <f>IF(T75="-","",BI75)</f>
        <v>m2</v>
      </c>
      <c r="BI75" s="20" t="s">
        <v>9</v>
      </c>
      <c r="BJ75" s="65">
        <f>IF(BH75="","",BJ30*T75%)</f>
        <v>0</v>
      </c>
      <c r="BK75" s="20" t="str">
        <f>IF(M75="",BL75,BK77)</f>
        <v xml:space="preserve">Grösse Grünfläche </v>
      </c>
      <c r="BL75" s="29" t="s">
        <v>88</v>
      </c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27"/>
      <c r="CA75" s="27"/>
      <c r="CB75" s="27"/>
      <c r="CC75" s="27"/>
      <c r="CD75" s="27"/>
      <c r="CE75" s="27"/>
      <c r="CF75" s="27"/>
      <c r="CG75" s="27"/>
      <c r="CH75" s="27"/>
      <c r="CI75" s="27"/>
      <c r="CJ75" s="27"/>
      <c r="CK75" s="27"/>
      <c r="CL75" s="27"/>
      <c r="CM75" s="27"/>
      <c r="CN75" s="27"/>
      <c r="CO75" s="27"/>
      <c r="CP75" s="27"/>
      <c r="CQ75" s="27"/>
      <c r="CR75" s="27"/>
      <c r="CS75" s="27"/>
      <c r="CT75" s="27"/>
      <c r="CU75" s="27"/>
    </row>
    <row r="76" spans="1:99" ht="2.1" customHeight="1" x14ac:dyDescent="0.2">
      <c r="K76" s="111"/>
      <c r="O76" s="113"/>
      <c r="BK76" s="20"/>
    </row>
    <row r="77" spans="1:99" x14ac:dyDescent="0.2">
      <c r="A77" s="27"/>
      <c r="B77" s="27"/>
      <c r="C77" s="27"/>
      <c r="D77" s="27"/>
      <c r="E77" s="27" t="s">
        <v>89</v>
      </c>
      <c r="F77" s="29"/>
      <c r="G77" s="27"/>
      <c r="H77" s="27"/>
      <c r="I77" s="63">
        <f>T77</f>
        <v>0</v>
      </c>
      <c r="J77" s="29"/>
      <c r="K77" s="35"/>
      <c r="L77" s="30"/>
      <c r="M77" s="89"/>
      <c r="N77" s="29"/>
      <c r="O77" s="36"/>
      <c r="P77" s="32"/>
      <c r="Q77" s="64"/>
      <c r="R77" s="29"/>
      <c r="S77" s="20">
        <f>S75</f>
        <v>0</v>
      </c>
      <c r="T77" s="20">
        <f>IF(U77&gt;8,AX77,AE77)</f>
        <v>0</v>
      </c>
      <c r="U77" s="49">
        <f>U75</f>
        <v>0</v>
      </c>
      <c r="V77" s="20" t="s">
        <v>107</v>
      </c>
      <c r="W77" s="20" t="s">
        <v>108</v>
      </c>
      <c r="X77" s="20" t="s">
        <v>106</v>
      </c>
      <c r="Y77" s="20" t="s">
        <v>109</v>
      </c>
      <c r="Z77" s="20" t="s">
        <v>109</v>
      </c>
      <c r="AA77" s="20"/>
      <c r="AB77" s="20"/>
      <c r="AC77" s="20"/>
      <c r="AD77" s="20"/>
      <c r="AE77" s="49">
        <f>IF(S77="W1",V77,AF77)</f>
        <v>0</v>
      </c>
      <c r="AF77" s="20">
        <f>IF(S77="W2",W77,AG77)</f>
        <v>0</v>
      </c>
      <c r="AG77" s="20">
        <f>IF(S77="K",X77,AH77)</f>
        <v>0</v>
      </c>
      <c r="AH77" s="20">
        <f>IF(S77="H",Y77,AI77)</f>
        <v>0</v>
      </c>
      <c r="AI77" s="20">
        <f>IF(S77="G",Z77,AJ77)</f>
        <v>0</v>
      </c>
      <c r="AJ77" s="20">
        <f>IF(S77="L",AA77,AK77)</f>
        <v>0</v>
      </c>
      <c r="AK77" s="20">
        <f>IF(S77="R",AB77,AL77)</f>
        <v>0</v>
      </c>
      <c r="AL77" s="20">
        <f>IF(S77="F",AC77,AM77)</f>
        <v>0</v>
      </c>
      <c r="AM77" s="20">
        <f>IF(S77="OeBA",AD77,AN77)</f>
        <v>0</v>
      </c>
      <c r="AN77" s="20">
        <v>0</v>
      </c>
      <c r="AO77" s="20"/>
      <c r="AP77" s="20"/>
      <c r="AQ77" s="20"/>
      <c r="AR77" s="20"/>
      <c r="AS77" s="20"/>
      <c r="AT77" s="20"/>
      <c r="AU77" s="20"/>
      <c r="AV77" s="20"/>
      <c r="AW77" s="20"/>
      <c r="AX77" s="49">
        <f>IF(S77="W1",AO77,AY77)</f>
        <v>0</v>
      </c>
      <c r="AY77" s="20">
        <f>IF(S77="W2",AP77,AZ77)</f>
        <v>0</v>
      </c>
      <c r="AZ77" s="20">
        <f>IF(S77="K",AQ77,BA77)</f>
        <v>0</v>
      </c>
      <c r="BA77" s="20">
        <f>IF(S77="H",AR77,BB77)</f>
        <v>0</v>
      </c>
      <c r="BB77" s="20">
        <f>IF(S77="G",AS77,BC77)</f>
        <v>0</v>
      </c>
      <c r="BC77" s="20">
        <f>IF(S77="L",AT77,BD77)</f>
        <v>0</v>
      </c>
      <c r="BD77" s="20">
        <f>IF(S77="R",AU77,BE77)</f>
        <v>0</v>
      </c>
      <c r="BE77" s="20">
        <f>IF(S77="F",AV77,BF77)</f>
        <v>0</v>
      </c>
      <c r="BF77" s="20">
        <f>IF(S77="OeBA",AW77,BG77)</f>
        <v>0</v>
      </c>
      <c r="BG77" s="20">
        <v>0</v>
      </c>
      <c r="BH77" s="20">
        <f>IF(T77="-","",BI77)</f>
        <v>0</v>
      </c>
      <c r="BI77" s="20"/>
      <c r="BJ77" s="20"/>
      <c r="BK77" s="20" t="str">
        <f>IF(M77="",BL77,BK79)</f>
        <v>Dachform</v>
      </c>
      <c r="BL77" s="29" t="s">
        <v>18</v>
      </c>
      <c r="BM77" s="27"/>
      <c r="BN77" s="27"/>
      <c r="BO77" s="27"/>
      <c r="BP77" s="27"/>
      <c r="BQ77" s="27"/>
      <c r="BR77" s="27"/>
      <c r="BS77" s="27"/>
      <c r="BT77" s="27"/>
      <c r="BU77" s="27"/>
      <c r="BV77" s="27"/>
      <c r="BW77" s="27"/>
      <c r="BX77" s="27"/>
      <c r="BY77" s="27"/>
      <c r="BZ77" s="27"/>
      <c r="CA77" s="27"/>
      <c r="CB77" s="27"/>
      <c r="CC77" s="27"/>
      <c r="CD77" s="27"/>
      <c r="CE77" s="27"/>
      <c r="CF77" s="27"/>
      <c r="CG77" s="27"/>
      <c r="CH77" s="27"/>
      <c r="CI77" s="27"/>
      <c r="CJ77" s="27"/>
      <c r="CK77" s="27"/>
      <c r="CL77" s="27"/>
      <c r="CM77" s="27"/>
      <c r="CN77" s="27"/>
      <c r="CO77" s="27"/>
      <c r="CP77" s="27"/>
      <c r="CQ77" s="27"/>
      <c r="CR77" s="27"/>
      <c r="CS77" s="27"/>
      <c r="CT77" s="27"/>
      <c r="CU77" s="27"/>
    </row>
    <row r="78" spans="1:99" ht="2.1" customHeight="1" x14ac:dyDescent="0.2">
      <c r="K78" s="111"/>
      <c r="O78" s="113"/>
      <c r="BK78" s="20"/>
    </row>
    <row r="79" spans="1:99" x14ac:dyDescent="0.2">
      <c r="A79" s="27"/>
      <c r="B79" s="27"/>
      <c r="C79" s="27"/>
      <c r="D79" s="27"/>
      <c r="E79" s="27" t="s">
        <v>90</v>
      </c>
      <c r="F79" s="29"/>
      <c r="G79" s="27"/>
      <c r="H79" s="27"/>
      <c r="I79" s="63">
        <f>T79</f>
        <v>0</v>
      </c>
      <c r="J79" s="29" t="str">
        <f>IF(I79="frei"," ",BH79)</f>
        <v>°</v>
      </c>
      <c r="K79" s="35"/>
      <c r="L79" s="30"/>
      <c r="M79" s="89"/>
      <c r="N79" s="29" t="str">
        <f>J79</f>
        <v>°</v>
      </c>
      <c r="O79" s="36"/>
      <c r="P79" s="32"/>
      <c r="Q79" s="64"/>
      <c r="R79" s="29" t="str">
        <f>J79</f>
        <v>°</v>
      </c>
      <c r="S79" s="20">
        <f>S77</f>
        <v>0</v>
      </c>
      <c r="T79" s="20">
        <f>IF(U79&gt;8,AX79,AE79)</f>
        <v>0</v>
      </c>
      <c r="U79" s="49">
        <f>U77</f>
        <v>0</v>
      </c>
      <c r="V79" s="20" t="s">
        <v>105</v>
      </c>
      <c r="W79" s="20" t="s">
        <v>105</v>
      </c>
      <c r="X79" s="20" t="s">
        <v>59</v>
      </c>
      <c r="Y79" s="20" t="s">
        <v>105</v>
      </c>
      <c r="Z79" s="20" t="s">
        <v>105</v>
      </c>
      <c r="AA79" s="20" t="s">
        <v>60</v>
      </c>
      <c r="AB79" s="20" t="s">
        <v>51</v>
      </c>
      <c r="AC79" s="20" t="s">
        <v>51</v>
      </c>
      <c r="AD79" s="20" t="s">
        <v>51</v>
      </c>
      <c r="AE79" s="49">
        <f>IF(S79="W1",V79,AF79)</f>
        <v>0</v>
      </c>
      <c r="AF79" s="20">
        <f>IF(S79="W2",W79,AG79)</f>
        <v>0</v>
      </c>
      <c r="AG79" s="20">
        <f>IF(S79="K",X79,AH79)</f>
        <v>0</v>
      </c>
      <c r="AH79" s="20">
        <f>IF(S79="H",Y79,AI79)</f>
        <v>0</v>
      </c>
      <c r="AI79" s="20">
        <f>IF(S79="G",Z79,AJ79)</f>
        <v>0</v>
      </c>
      <c r="AJ79" s="20">
        <f>IF(S79="L",AA79,AK79)</f>
        <v>0</v>
      </c>
      <c r="AK79" s="20">
        <f>IF(S79="R",AB79,AL79)</f>
        <v>0</v>
      </c>
      <c r="AL79" s="20">
        <f>IF(S79="F",AC79,AM79)</f>
        <v>0</v>
      </c>
      <c r="AM79" s="20">
        <f>IF(S79="OeBA",AD79,AN79)</f>
        <v>0</v>
      </c>
      <c r="AN79" s="20">
        <v>0</v>
      </c>
      <c r="AO79" s="20">
        <v>25</v>
      </c>
      <c r="AP79" s="20">
        <v>25</v>
      </c>
      <c r="AQ79" s="20">
        <v>35</v>
      </c>
      <c r="AR79" s="20">
        <v>25</v>
      </c>
      <c r="AS79" s="20" t="s">
        <v>51</v>
      </c>
      <c r="AT79" s="20">
        <v>35</v>
      </c>
      <c r="AU79" s="20" t="s">
        <v>51</v>
      </c>
      <c r="AV79" s="20" t="s">
        <v>51</v>
      </c>
      <c r="AW79" s="20" t="s">
        <v>51</v>
      </c>
      <c r="AX79" s="49">
        <f>IF(S79="W1",AO79,AY79)</f>
        <v>0</v>
      </c>
      <c r="AY79" s="20">
        <f>IF(S79="W2",AP79,AZ79)</f>
        <v>0</v>
      </c>
      <c r="AZ79" s="20">
        <f>IF(S79="K",AQ79,BA79)</f>
        <v>0</v>
      </c>
      <c r="BA79" s="20">
        <f>IF(S79="H",AR79,BB79)</f>
        <v>0</v>
      </c>
      <c r="BB79" s="20">
        <f>IF(S79="G",AS79,BC79)</f>
        <v>0</v>
      </c>
      <c r="BC79" s="20">
        <f>IF(S79="L",AT79,BD79)</f>
        <v>0</v>
      </c>
      <c r="BD79" s="20">
        <f>IF(S79="R",AU79,BE79)</f>
        <v>0</v>
      </c>
      <c r="BE79" s="20">
        <f>IF(S79="F",AV79,BF79)</f>
        <v>0</v>
      </c>
      <c r="BF79" s="20">
        <f>IF(S79="OeBA",AW79,BG79)</f>
        <v>0</v>
      </c>
      <c r="BG79" s="20">
        <v>0</v>
      </c>
      <c r="BH79" s="20" t="str">
        <f>IF(T79="-","",BI79)</f>
        <v>°</v>
      </c>
      <c r="BI79" s="20" t="s">
        <v>91</v>
      </c>
      <c r="BJ79" s="20"/>
      <c r="BK79" s="20" t="str">
        <f>IF(M79="",BL79,BK81)</f>
        <v xml:space="preserve">Dachneigung in Grad a.T. </v>
      </c>
      <c r="BL79" s="29" t="s">
        <v>92</v>
      </c>
      <c r="BM79" s="27"/>
      <c r="BN79" s="27"/>
      <c r="BO79" s="27"/>
      <c r="BP79" s="27"/>
      <c r="BQ79" s="27"/>
      <c r="BR79" s="27"/>
      <c r="BS79" s="27"/>
      <c r="BT79" s="27"/>
      <c r="BU79" s="27"/>
      <c r="BV79" s="27"/>
      <c r="BW79" s="27"/>
      <c r="BX79" s="27"/>
      <c r="BY79" s="27"/>
      <c r="BZ79" s="27"/>
      <c r="CA79" s="27"/>
      <c r="CB79" s="27"/>
      <c r="CC79" s="27"/>
      <c r="CD79" s="27"/>
      <c r="CE79" s="27"/>
      <c r="CF79" s="27"/>
      <c r="CG79" s="27"/>
      <c r="CH79" s="27"/>
      <c r="CI79" s="27"/>
      <c r="CJ79" s="27"/>
      <c r="CK79" s="27"/>
      <c r="CL79" s="27"/>
      <c r="CM79" s="27"/>
      <c r="CN79" s="27"/>
      <c r="CO79" s="27"/>
      <c r="CP79" s="27"/>
      <c r="CQ79" s="27"/>
      <c r="CR79" s="27"/>
      <c r="CS79" s="27"/>
      <c r="CT79" s="27"/>
      <c r="CU79" s="27"/>
    </row>
    <row r="80" spans="1:99" ht="2.1" customHeight="1" x14ac:dyDescent="0.2">
      <c r="K80" s="111"/>
      <c r="O80" s="113"/>
      <c r="BK80" s="20"/>
    </row>
    <row r="81" spans="1:99" x14ac:dyDescent="0.2">
      <c r="A81" s="27"/>
      <c r="B81" s="27"/>
      <c r="C81" s="27"/>
      <c r="D81" s="27"/>
      <c r="E81" s="27" t="s">
        <v>93</v>
      </c>
      <c r="F81" s="85"/>
      <c r="G81" s="86"/>
      <c r="H81" s="86"/>
      <c r="I81" s="87"/>
      <c r="J81" s="85"/>
      <c r="K81" s="88"/>
      <c r="L81" s="114"/>
      <c r="M81" s="89"/>
      <c r="N81" s="29"/>
      <c r="O81" s="36"/>
      <c r="P81" s="32"/>
      <c r="Q81" s="64"/>
      <c r="R81" s="29"/>
      <c r="S81" s="20">
        <f>S79</f>
        <v>0</v>
      </c>
      <c r="T81" s="20">
        <f>IF(U81&gt;8,AX81,AE81)</f>
        <v>0</v>
      </c>
      <c r="U81" s="49">
        <f>U79</f>
        <v>0</v>
      </c>
      <c r="V81" s="20"/>
      <c r="W81" s="20"/>
      <c r="X81" s="20"/>
      <c r="Y81" s="20"/>
      <c r="Z81" s="20"/>
      <c r="AA81" s="20"/>
      <c r="AB81" s="20"/>
      <c r="AC81" s="20"/>
      <c r="AD81" s="20"/>
      <c r="AE81" s="49">
        <f>IF(S81="W1",V81,AF81)</f>
        <v>0</v>
      </c>
      <c r="AF81" s="20">
        <f>IF(S81="W2",W81,AG81)</f>
        <v>0</v>
      </c>
      <c r="AG81" s="20">
        <f>IF(S81="K",X81,AH81)</f>
        <v>0</v>
      </c>
      <c r="AH81" s="20">
        <f>IF(S81="H",Y81,AI81)</f>
        <v>0</v>
      </c>
      <c r="AI81" s="20">
        <f>IF(S81="G",Z81,AJ81)</f>
        <v>0</v>
      </c>
      <c r="AJ81" s="20">
        <f>IF(S81="L",AA81,AK81)</f>
        <v>0</v>
      </c>
      <c r="AK81" s="20">
        <f>IF(S81="R",AB81,AL81)</f>
        <v>0</v>
      </c>
      <c r="AL81" s="20">
        <f>IF(S81="F",AC81,AM81)</f>
        <v>0</v>
      </c>
      <c r="AM81" s="20">
        <f>IF(S81="OeBA",AD81,AN81)</f>
        <v>0</v>
      </c>
      <c r="AN81" s="20">
        <v>0</v>
      </c>
      <c r="AO81" s="20"/>
      <c r="AP81" s="20"/>
      <c r="AQ81" s="20"/>
      <c r="AR81" s="20"/>
      <c r="AS81" s="20"/>
      <c r="AT81" s="20"/>
      <c r="AU81" s="20"/>
      <c r="AV81" s="20"/>
      <c r="AW81" s="20"/>
      <c r="AX81" s="49">
        <f>IF(S81="W1",AO81,AY81)</f>
        <v>0</v>
      </c>
      <c r="AY81" s="20">
        <f>IF(S81="W2",AP81,AZ81)</f>
        <v>0</v>
      </c>
      <c r="AZ81" s="20">
        <f>IF(S81="K",AQ81,BA81)</f>
        <v>0</v>
      </c>
      <c r="BA81" s="20">
        <f>IF(S81="H",AR81,BB81)</f>
        <v>0</v>
      </c>
      <c r="BB81" s="20">
        <f>IF(S81="G",AS81,BC81)</f>
        <v>0</v>
      </c>
      <c r="BC81" s="20">
        <f>IF(S81="L",AT81,BD81)</f>
        <v>0</v>
      </c>
      <c r="BD81" s="20">
        <f>IF(S81="R",AU81,BE81)</f>
        <v>0</v>
      </c>
      <c r="BE81" s="20">
        <f>IF(S81="F",AV81,BF81)</f>
        <v>0</v>
      </c>
      <c r="BF81" s="20">
        <f>IF(S81="OeBA",AW81,BG81)</f>
        <v>0</v>
      </c>
      <c r="BG81" s="20">
        <v>0</v>
      </c>
      <c r="BH81" s="20">
        <f>IF(T81="-","",BI81)</f>
        <v>0</v>
      </c>
      <c r="BI81" s="20"/>
      <c r="BJ81" s="20"/>
      <c r="BK81" s="20" t="str">
        <f>IF(M81="",BL81,BK83)</f>
        <v>Dachmaterial ?</v>
      </c>
      <c r="BL81" s="29" t="s">
        <v>94</v>
      </c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  <c r="CI81" s="27"/>
      <c r="CJ81" s="27"/>
      <c r="CK81" s="27"/>
      <c r="CL81" s="27"/>
      <c r="CM81" s="27"/>
      <c r="CN81" s="27"/>
      <c r="CO81" s="27"/>
      <c r="CP81" s="27"/>
      <c r="CQ81" s="27"/>
      <c r="CR81" s="27"/>
      <c r="CS81" s="27"/>
      <c r="CT81" s="27"/>
      <c r="CU81" s="27"/>
    </row>
    <row r="82" spans="1:99" ht="2.1" customHeight="1" x14ac:dyDescent="0.2">
      <c r="K82" s="111"/>
      <c r="O82" s="113"/>
      <c r="BK82" s="20"/>
    </row>
    <row r="83" spans="1:99" x14ac:dyDescent="0.2">
      <c r="A83" s="27"/>
      <c r="B83" s="27"/>
      <c r="C83" s="27"/>
      <c r="D83" s="27"/>
      <c r="E83" s="27" t="s">
        <v>95</v>
      </c>
      <c r="F83" s="29"/>
      <c r="G83" s="27"/>
      <c r="H83" s="27"/>
      <c r="I83" s="63"/>
      <c r="J83" s="29"/>
      <c r="K83" s="35"/>
      <c r="L83" s="30"/>
      <c r="M83" s="89"/>
      <c r="N83" s="29"/>
      <c r="O83" s="36"/>
      <c r="P83" s="32"/>
      <c r="Q83" s="64"/>
      <c r="R83" s="29"/>
      <c r="S83" s="20">
        <f>S81</f>
        <v>0</v>
      </c>
      <c r="T83" s="20">
        <f>IF(U83&gt;8,AX83,AE83)</f>
        <v>0</v>
      </c>
      <c r="U83" s="49">
        <f>U81</f>
        <v>0</v>
      </c>
      <c r="V83" s="20"/>
      <c r="W83" s="20"/>
      <c r="X83" s="20"/>
      <c r="Y83" s="20"/>
      <c r="Z83" s="20"/>
      <c r="AA83" s="20"/>
      <c r="AB83" s="20"/>
      <c r="AC83" s="20"/>
      <c r="AD83" s="20"/>
      <c r="AE83" s="49">
        <f>IF(S83="W1",V83,AF83)</f>
        <v>0</v>
      </c>
      <c r="AF83" s="20">
        <f>IF(S83="W2",W83,AG83)</f>
        <v>0</v>
      </c>
      <c r="AG83" s="20">
        <f>IF(S83="K",X83,AH83)</f>
        <v>0</v>
      </c>
      <c r="AH83" s="20">
        <f>IF(S83="H",Y83,AI83)</f>
        <v>0</v>
      </c>
      <c r="AI83" s="20">
        <f>IF(S83="G",Z83,AJ83)</f>
        <v>0</v>
      </c>
      <c r="AJ83" s="20">
        <f>IF(S83="L",AA83,AK83)</f>
        <v>0</v>
      </c>
      <c r="AK83" s="20">
        <f>IF(S83="R",AB83,AL83)</f>
        <v>0</v>
      </c>
      <c r="AL83" s="20">
        <f>IF(S83="F",AC83,AM83)</f>
        <v>0</v>
      </c>
      <c r="AM83" s="20">
        <f>IF(S83="OeBA",AD83,AN83)</f>
        <v>0</v>
      </c>
      <c r="AN83" s="20">
        <v>0</v>
      </c>
      <c r="AO83" s="20"/>
      <c r="AP83" s="20"/>
      <c r="AQ83" s="20"/>
      <c r="AR83" s="20"/>
      <c r="AS83" s="20"/>
      <c r="AT83" s="20"/>
      <c r="AU83" s="20"/>
      <c r="AV83" s="20"/>
      <c r="AW83" s="20"/>
      <c r="AX83" s="49">
        <f>IF(S83="W1",AO83,AY83)</f>
        <v>0</v>
      </c>
      <c r="AY83" s="20">
        <f>IF(S83="W2",AP83,AZ83)</f>
        <v>0</v>
      </c>
      <c r="AZ83" s="20">
        <f>IF(S83="K",AQ83,BA83)</f>
        <v>0</v>
      </c>
      <c r="BA83" s="20">
        <f>IF(S83="H",AR83,BB83)</f>
        <v>0</v>
      </c>
      <c r="BB83" s="20">
        <f>IF(S83="G",AS83,BC83)</f>
        <v>0</v>
      </c>
      <c r="BC83" s="20">
        <f>IF(S83="L",AT83,BD83)</f>
        <v>0</v>
      </c>
      <c r="BD83" s="20">
        <f>IF(S83="R",AU83,BE83)</f>
        <v>0</v>
      </c>
      <c r="BE83" s="20">
        <f>IF(S83="F",AV83,BF83)</f>
        <v>0</v>
      </c>
      <c r="BF83" s="20">
        <f>IF(S83="OeBA",AW83,BG83)</f>
        <v>0</v>
      </c>
      <c r="BG83" s="20">
        <v>0</v>
      </c>
      <c r="BH83" s="20">
        <f>IF(T83="-","",BI83)</f>
        <v>0</v>
      </c>
      <c r="BI83" s="20"/>
      <c r="BJ83" s="20"/>
      <c r="BK83" s="20" t="str">
        <f>IF(M83="",BL83,BK91)</f>
        <v>Dachfarbe ?</v>
      </c>
      <c r="BL83" s="29" t="s">
        <v>96</v>
      </c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  <c r="CH83" s="27"/>
      <c r="CI83" s="27"/>
      <c r="CJ83" s="27"/>
      <c r="CK83" s="27"/>
      <c r="CL83" s="27"/>
      <c r="CM83" s="27"/>
      <c r="CN83" s="27"/>
      <c r="CO83" s="27"/>
      <c r="CP83" s="27"/>
      <c r="CQ83" s="27"/>
      <c r="CR83" s="27"/>
      <c r="CS83" s="27"/>
      <c r="CT83" s="27"/>
      <c r="CU83" s="27"/>
    </row>
    <row r="84" spans="1:99" ht="3" customHeight="1" x14ac:dyDescent="0.2">
      <c r="A84" s="81"/>
      <c r="B84" s="81"/>
      <c r="C84" s="81"/>
      <c r="D84" s="81"/>
      <c r="E84" s="81"/>
      <c r="F84" s="82"/>
      <c r="G84" s="81"/>
      <c r="H84" s="81"/>
      <c r="I84" s="83"/>
      <c r="J84" s="82"/>
      <c r="K84" s="82"/>
      <c r="L84" s="82"/>
      <c r="M84" s="84"/>
      <c r="N84" s="81"/>
      <c r="O84" s="81"/>
      <c r="P84" s="81"/>
      <c r="Q84" s="84"/>
      <c r="R84" s="81"/>
      <c r="S84" s="20"/>
      <c r="T84" s="20"/>
      <c r="U84" s="33"/>
      <c r="V84" s="20"/>
      <c r="W84" s="20"/>
      <c r="X84" s="20"/>
      <c r="Y84" s="20"/>
      <c r="Z84" s="20"/>
      <c r="AA84" s="20"/>
      <c r="AB84" s="20"/>
      <c r="AC84" s="20"/>
      <c r="AD84" s="20"/>
      <c r="AE84" s="33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33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27"/>
      <c r="CA84" s="27"/>
      <c r="CB84" s="27"/>
      <c r="CC84" s="27"/>
      <c r="CD84" s="27"/>
      <c r="CE84" s="27"/>
      <c r="CF84" s="27"/>
      <c r="CG84" s="27"/>
      <c r="CH84" s="27"/>
      <c r="CI84" s="27"/>
      <c r="CJ84" s="27"/>
      <c r="CK84" s="27"/>
      <c r="CL84" s="27"/>
      <c r="CM84" s="27"/>
      <c r="CN84" s="27"/>
      <c r="CO84" s="27"/>
      <c r="CP84" s="27"/>
      <c r="CQ84" s="27"/>
      <c r="CR84" s="27"/>
      <c r="CS84" s="27"/>
      <c r="CT84" s="27"/>
      <c r="CU84" s="27"/>
    </row>
    <row r="85" spans="1:99" ht="3" customHeight="1" x14ac:dyDescent="0.2">
      <c r="A85" s="27"/>
      <c r="B85" s="27"/>
      <c r="C85" s="27"/>
      <c r="D85" s="27"/>
      <c r="E85" s="27"/>
      <c r="F85" s="29"/>
      <c r="G85" s="27"/>
      <c r="H85" s="27"/>
      <c r="I85" s="28"/>
      <c r="J85" s="29"/>
      <c r="K85" s="30"/>
      <c r="L85" s="30"/>
      <c r="M85" s="31"/>
      <c r="N85" s="27"/>
      <c r="O85" s="32"/>
      <c r="P85" s="32"/>
      <c r="Q85" s="31"/>
      <c r="R85" s="27"/>
      <c r="S85" s="20"/>
      <c r="T85" s="20"/>
      <c r="U85" s="33"/>
      <c r="V85" s="20"/>
      <c r="W85" s="20"/>
      <c r="X85" s="20"/>
      <c r="Y85" s="20"/>
      <c r="Z85" s="20"/>
      <c r="AA85" s="20"/>
      <c r="AB85" s="20"/>
      <c r="AC85" s="20"/>
      <c r="AD85" s="20"/>
      <c r="AE85" s="33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33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  <c r="CH85" s="27"/>
      <c r="CI85" s="27"/>
      <c r="CJ85" s="27"/>
      <c r="CK85" s="27"/>
      <c r="CL85" s="27"/>
      <c r="CM85" s="27"/>
      <c r="CN85" s="27"/>
      <c r="CO85" s="27"/>
      <c r="CP85" s="27"/>
      <c r="CQ85" s="27"/>
      <c r="CR85" s="27"/>
      <c r="CS85" s="27"/>
      <c r="CT85" s="27"/>
      <c r="CU85" s="27"/>
    </row>
    <row r="86" spans="1:99" ht="18" customHeight="1" x14ac:dyDescent="0.2">
      <c r="A86" s="21" t="s">
        <v>97</v>
      </c>
      <c r="B86" s="66"/>
      <c r="C86" s="66"/>
      <c r="D86" s="66"/>
      <c r="E86" s="27" t="s">
        <v>98</v>
      </c>
      <c r="F86" s="67"/>
      <c r="G86" s="66"/>
      <c r="H86" s="66"/>
      <c r="I86" s="29" t="s">
        <v>120</v>
      </c>
      <c r="J86" s="68"/>
      <c r="K86" s="68"/>
      <c r="L86" s="68"/>
      <c r="M86" s="68"/>
      <c r="N86" s="66"/>
      <c r="O86" s="66"/>
      <c r="P86" s="66"/>
      <c r="Q86" s="68"/>
      <c r="R86" s="66"/>
      <c r="S86" s="69"/>
      <c r="T86" s="69"/>
      <c r="U86" s="70"/>
      <c r="V86" s="69" t="s">
        <v>27</v>
      </c>
      <c r="W86" s="69" t="s">
        <v>28</v>
      </c>
      <c r="X86" s="69" t="s">
        <v>29</v>
      </c>
      <c r="Y86" s="69" t="s">
        <v>30</v>
      </c>
      <c r="Z86" s="69" t="s">
        <v>31</v>
      </c>
      <c r="AA86" s="69" t="s">
        <v>32</v>
      </c>
      <c r="AB86" s="69" t="s">
        <v>33</v>
      </c>
      <c r="AC86" s="69" t="s">
        <v>34</v>
      </c>
      <c r="AD86" s="69" t="s">
        <v>35</v>
      </c>
      <c r="AE86" s="71" t="s">
        <v>27</v>
      </c>
      <c r="AF86" s="72" t="s">
        <v>28</v>
      </c>
      <c r="AG86" s="72" t="s">
        <v>29</v>
      </c>
      <c r="AH86" s="72" t="s">
        <v>30</v>
      </c>
      <c r="AI86" s="72" t="s">
        <v>31</v>
      </c>
      <c r="AJ86" s="72" t="s">
        <v>32</v>
      </c>
      <c r="AK86" s="72" t="s">
        <v>33</v>
      </c>
      <c r="AL86" s="72" t="s">
        <v>34</v>
      </c>
      <c r="AM86" s="72" t="s">
        <v>35</v>
      </c>
      <c r="AN86" s="69" t="s">
        <v>36</v>
      </c>
      <c r="AO86" s="69" t="s">
        <v>37</v>
      </c>
      <c r="AP86" s="69" t="s">
        <v>38</v>
      </c>
      <c r="AQ86" s="69" t="s">
        <v>39</v>
      </c>
      <c r="AR86" s="69" t="s">
        <v>40</v>
      </c>
      <c r="AS86" s="69" t="s">
        <v>41</v>
      </c>
      <c r="AT86" s="69" t="s">
        <v>42</v>
      </c>
      <c r="AU86" s="69" t="s">
        <v>43</v>
      </c>
      <c r="AV86" s="69" t="s">
        <v>44</v>
      </c>
      <c r="AW86" s="69" t="s">
        <v>45</v>
      </c>
      <c r="AX86" s="71" t="s">
        <v>27</v>
      </c>
      <c r="AY86" s="72" t="s">
        <v>28</v>
      </c>
      <c r="AZ86" s="72" t="s">
        <v>29</v>
      </c>
      <c r="BA86" s="72" t="s">
        <v>30</v>
      </c>
      <c r="BB86" s="72" t="s">
        <v>31</v>
      </c>
      <c r="BC86" s="72" t="s">
        <v>32</v>
      </c>
      <c r="BD86" s="72" t="s">
        <v>33</v>
      </c>
      <c r="BE86" s="72" t="s">
        <v>34</v>
      </c>
      <c r="BF86" s="72" t="s">
        <v>35</v>
      </c>
      <c r="BG86" s="69" t="s">
        <v>36</v>
      </c>
      <c r="BH86" s="69"/>
      <c r="BI86" s="69"/>
      <c r="BJ86" s="69"/>
      <c r="BK86" s="69"/>
      <c r="BL86" s="66"/>
      <c r="BM86" s="66"/>
      <c r="BN86" s="66"/>
      <c r="BO86" s="66"/>
      <c r="BP86" s="66"/>
      <c r="BQ86" s="66"/>
      <c r="BR86" s="66"/>
      <c r="BS86" s="66"/>
      <c r="BT86" s="66"/>
      <c r="BU86" s="66"/>
      <c r="BV86" s="66"/>
      <c r="BW86" s="66"/>
      <c r="BX86" s="66"/>
      <c r="BY86" s="66"/>
      <c r="BZ86" s="66"/>
      <c r="CA86" s="66"/>
      <c r="CB86" s="66"/>
      <c r="CC86" s="66"/>
      <c r="CD86" s="66"/>
      <c r="CE86" s="66"/>
      <c r="CF86" s="66"/>
      <c r="CG86" s="66"/>
      <c r="CH86" s="66"/>
      <c r="CI86" s="66"/>
      <c r="CJ86" s="66"/>
      <c r="CK86" s="66"/>
      <c r="CL86" s="66"/>
      <c r="CM86" s="66"/>
      <c r="CN86" s="66"/>
      <c r="CO86" s="66"/>
      <c r="CP86" s="66"/>
      <c r="CQ86" s="66"/>
      <c r="CR86" s="66"/>
      <c r="CS86" s="66"/>
      <c r="CT86" s="66"/>
      <c r="CU86" s="66"/>
    </row>
    <row r="87" spans="1:99" ht="2.1" customHeight="1" x14ac:dyDescent="0.2"/>
    <row r="88" spans="1:99" x14ac:dyDescent="0.2">
      <c r="A88" s="27"/>
      <c r="B88" s="27"/>
      <c r="C88" s="27"/>
      <c r="D88" s="27"/>
      <c r="E88" s="27"/>
      <c r="F88" s="29"/>
      <c r="G88" s="27"/>
      <c r="H88" s="27"/>
      <c r="I88" s="29"/>
      <c r="J88" s="29"/>
      <c r="K88" s="29"/>
      <c r="L88" s="29"/>
      <c r="M88" s="31"/>
      <c r="N88" s="27"/>
      <c r="O88" s="27"/>
      <c r="P88" s="27"/>
      <c r="Q88" s="31"/>
      <c r="R88" s="27"/>
      <c r="S88" s="20"/>
      <c r="T88" s="20"/>
      <c r="U88" s="33"/>
      <c r="V88" s="20"/>
      <c r="W88" s="20"/>
      <c r="X88" s="20"/>
      <c r="Y88" s="20"/>
      <c r="Z88" s="20"/>
      <c r="AA88" s="20"/>
      <c r="AB88" s="20"/>
      <c r="AC88" s="20"/>
      <c r="AD88" s="20"/>
      <c r="AE88" s="33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33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</row>
    <row r="89" spans="1:99" ht="2.1" customHeight="1" x14ac:dyDescent="0.2">
      <c r="BK89" s="20"/>
    </row>
    <row r="90" spans="1:99" ht="6.95" customHeight="1" x14ac:dyDescent="0.2">
      <c r="A90" s="27"/>
      <c r="B90" s="27"/>
      <c r="C90" s="27"/>
      <c r="D90" s="27"/>
      <c r="E90" s="27"/>
      <c r="F90" s="29"/>
      <c r="G90" s="27"/>
      <c r="H90" s="27"/>
      <c r="I90" s="28"/>
      <c r="J90" s="29"/>
      <c r="K90" s="29"/>
      <c r="L90" s="29"/>
      <c r="M90" s="31"/>
      <c r="N90" s="27"/>
      <c r="O90" s="27"/>
      <c r="P90" s="27"/>
      <c r="Q90" s="31"/>
      <c r="R90" s="27"/>
      <c r="S90" s="20"/>
      <c r="T90" s="20"/>
      <c r="U90" s="33"/>
      <c r="V90" s="20"/>
      <c r="W90" s="20"/>
      <c r="X90" s="20"/>
      <c r="Y90" s="20"/>
      <c r="Z90" s="20"/>
      <c r="AA90" s="20"/>
      <c r="AB90" s="20"/>
      <c r="AC90" s="20"/>
      <c r="AD90" s="20"/>
      <c r="AE90" s="33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33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/>
      <c r="CG90" s="27"/>
      <c r="CH90" s="27"/>
      <c r="CI90" s="27"/>
      <c r="CJ90" s="27"/>
      <c r="CK90" s="27"/>
      <c r="CL90" s="27"/>
      <c r="CM90" s="27"/>
      <c r="CN90" s="27"/>
      <c r="CO90" s="27"/>
      <c r="CP90" s="27"/>
      <c r="CQ90" s="27"/>
      <c r="CR90" s="27"/>
      <c r="CS90" s="27"/>
      <c r="CT90" s="27"/>
      <c r="CU90" s="27"/>
    </row>
    <row r="91" spans="1:99" x14ac:dyDescent="0.2">
      <c r="A91" s="14" t="s">
        <v>57</v>
      </c>
      <c r="B91" s="129"/>
      <c r="C91" s="130"/>
      <c r="D91" s="102"/>
      <c r="E91" s="103"/>
      <c r="F91" s="104"/>
      <c r="G91" s="90"/>
      <c r="H91" s="90"/>
      <c r="I91" s="91"/>
      <c r="J91" s="92"/>
      <c r="K91" s="92"/>
      <c r="L91" s="92"/>
      <c r="M91" s="93"/>
      <c r="N91" s="90"/>
      <c r="O91" s="90"/>
      <c r="P91" s="90"/>
      <c r="Q91" s="93"/>
      <c r="R91" s="90"/>
      <c r="S91" s="18"/>
      <c r="T91" s="18"/>
      <c r="U91" s="19"/>
      <c r="V91" s="18"/>
      <c r="W91" s="18"/>
      <c r="X91" s="18"/>
      <c r="Y91" s="18"/>
      <c r="Z91" s="18"/>
      <c r="AA91" s="18"/>
      <c r="AB91" s="18"/>
      <c r="AC91" s="18"/>
      <c r="AD91" s="18"/>
      <c r="AE91" s="19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9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20" t="str">
        <f>IF(M91="",BL91,BK98)</f>
        <v>PLZ und Ort ?</v>
      </c>
      <c r="BL91" s="27" t="str">
        <f>IF(BM91="",BN91,BM91)</f>
        <v>PLZ und Ort ?</v>
      </c>
      <c r="BM91" s="27" t="str">
        <f>IF(B91="",BO91,"")</f>
        <v>PLZ und Ort ?</v>
      </c>
      <c r="BN91" s="27">
        <f>IF(B92="",BP91,"")</f>
        <v>0</v>
      </c>
      <c r="BO91" s="14" t="s">
        <v>99</v>
      </c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</row>
    <row r="92" spans="1:99" ht="2.1" customHeight="1" x14ac:dyDescent="0.2">
      <c r="A92" s="14"/>
      <c r="B92" s="98"/>
      <c r="C92" s="99"/>
      <c r="D92" s="99"/>
      <c r="E92" s="103"/>
      <c r="F92" s="104"/>
      <c r="G92" s="90"/>
      <c r="H92" s="90"/>
      <c r="I92" s="91"/>
      <c r="J92" s="92"/>
      <c r="K92" s="92"/>
      <c r="L92" s="92"/>
      <c r="M92" s="93"/>
      <c r="N92" s="90"/>
      <c r="O92" s="90"/>
      <c r="P92" s="90"/>
      <c r="Q92" s="93"/>
      <c r="R92" s="90"/>
      <c r="S92" s="18"/>
      <c r="T92" s="18"/>
      <c r="U92" s="19"/>
      <c r="V92" s="18"/>
      <c r="W92" s="18"/>
      <c r="X92" s="18"/>
      <c r="Y92" s="18"/>
      <c r="Z92" s="18"/>
      <c r="AA92" s="18"/>
      <c r="AB92" s="18"/>
      <c r="AC92" s="18"/>
      <c r="AD92" s="18"/>
      <c r="AE92" s="19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9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20" t="str">
        <f>IF(BL92="",BK95,BL92)</f>
        <v>PLZ und Ort ?</v>
      </c>
      <c r="BL92" s="27" t="str">
        <f>IF(BM92="",BN92,BM92)</f>
        <v>PLZ und Ort ?</v>
      </c>
      <c r="BM92" s="27" t="str">
        <f>IF(B92="",BO92,"")</f>
        <v>PLZ und Ort ?</v>
      </c>
      <c r="BN92" s="27" t="str">
        <f>IF(B93="",BP92,"")</f>
        <v>Datum ?</v>
      </c>
      <c r="BO92" s="14" t="s">
        <v>99</v>
      </c>
      <c r="BP92" s="14" t="s">
        <v>100</v>
      </c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</row>
    <row r="93" spans="1:99" x14ac:dyDescent="0.2">
      <c r="A93" s="27" t="s">
        <v>58</v>
      </c>
      <c r="B93" s="109"/>
      <c r="C93" s="27"/>
      <c r="D93" s="27"/>
      <c r="E93" s="100"/>
      <c r="F93" s="95"/>
      <c r="G93" s="27"/>
      <c r="H93" s="27"/>
      <c r="I93" s="96"/>
      <c r="J93" s="95"/>
      <c r="K93" s="95"/>
      <c r="L93" s="95"/>
      <c r="M93" s="97"/>
      <c r="N93" s="94"/>
      <c r="O93" s="94"/>
      <c r="P93" s="94"/>
      <c r="Q93" s="97"/>
      <c r="R93" s="27"/>
      <c r="S93" s="20"/>
      <c r="T93" s="20"/>
      <c r="U93" s="33"/>
      <c r="V93" s="20"/>
      <c r="W93" s="20"/>
      <c r="X93" s="20"/>
      <c r="Y93" s="20"/>
      <c r="Z93" s="20"/>
      <c r="AA93" s="20"/>
      <c r="AB93" s="20"/>
      <c r="AC93" s="20"/>
      <c r="AD93" s="20"/>
      <c r="AE93" s="33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33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 t="str">
        <f>IF(M93="",BL93,BK100)</f>
        <v>PLZ und Ort ?</v>
      </c>
      <c r="BL93" s="27" t="str">
        <f>IF(BM93="",BN93,BM93)</f>
        <v>PLZ und Ort ?</v>
      </c>
      <c r="BM93" s="27" t="str">
        <f>IF(B93="",BO93,"")</f>
        <v>PLZ und Ort ?</v>
      </c>
      <c r="BN93" s="27" t="str">
        <f>IF(B94="",BP93,"")</f>
        <v>Datum ?</v>
      </c>
      <c r="BO93" s="14" t="s">
        <v>99</v>
      </c>
      <c r="BP93" s="14" t="s">
        <v>100</v>
      </c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27"/>
      <c r="CJ93" s="27"/>
      <c r="CK93" s="27"/>
      <c r="CL93" s="27"/>
      <c r="CM93" s="27"/>
      <c r="CN93" s="27"/>
      <c r="CO93" s="27"/>
      <c r="CP93" s="27"/>
      <c r="CQ93" s="27"/>
      <c r="CR93" s="27"/>
      <c r="CS93" s="27"/>
      <c r="CT93" s="27"/>
      <c r="CU93" s="27"/>
    </row>
    <row r="94" spans="1:99" ht="12" customHeight="1" x14ac:dyDescent="0.2">
      <c r="A94" s="27"/>
      <c r="B94" s="27"/>
      <c r="C94" s="27"/>
      <c r="D94" s="27"/>
      <c r="E94" s="27"/>
      <c r="F94" s="29"/>
      <c r="G94" s="27"/>
      <c r="H94" s="27"/>
      <c r="I94" s="28"/>
      <c r="J94" s="29"/>
      <c r="K94" s="29"/>
      <c r="L94" s="29"/>
      <c r="M94" s="31"/>
      <c r="N94" s="27"/>
      <c r="O94" s="27"/>
      <c r="P94" s="27"/>
      <c r="Q94" s="31"/>
      <c r="R94" s="27"/>
      <c r="S94" s="20"/>
      <c r="T94" s="20"/>
      <c r="U94" s="33"/>
      <c r="V94" s="20"/>
      <c r="W94" s="20"/>
      <c r="X94" s="20"/>
      <c r="Y94" s="20"/>
      <c r="Z94" s="20"/>
      <c r="AA94" s="20"/>
      <c r="AB94" s="20"/>
      <c r="AC94" s="20"/>
      <c r="AD94" s="20"/>
      <c r="AE94" s="33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33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27"/>
      <c r="CG94" s="27"/>
      <c r="CH94" s="27"/>
      <c r="CI94" s="27"/>
      <c r="CJ94" s="27"/>
      <c r="CK94" s="27"/>
      <c r="CL94" s="27"/>
      <c r="CM94" s="27"/>
      <c r="CN94" s="27"/>
      <c r="CO94" s="27"/>
      <c r="CP94" s="27"/>
      <c r="CQ94" s="27"/>
      <c r="CR94" s="27"/>
      <c r="CS94" s="27"/>
      <c r="CT94" s="27"/>
      <c r="CU94" s="27"/>
    </row>
    <row r="95" spans="1:99" s="121" customFormat="1" ht="9" x14ac:dyDescent="0.15">
      <c r="A95" s="115" t="s">
        <v>101</v>
      </c>
      <c r="B95" s="115"/>
      <c r="C95" s="115" t="s">
        <v>102</v>
      </c>
      <c r="D95" s="115"/>
      <c r="E95" s="115"/>
      <c r="F95" s="116"/>
      <c r="G95" s="115"/>
      <c r="H95" s="115"/>
      <c r="I95" s="117"/>
      <c r="J95" s="116"/>
      <c r="K95" s="116"/>
      <c r="L95" s="116"/>
      <c r="M95" s="118"/>
      <c r="N95" s="115"/>
      <c r="O95" s="115"/>
      <c r="P95" s="115"/>
      <c r="Q95" s="118"/>
      <c r="R95" s="115"/>
      <c r="S95" s="119"/>
      <c r="T95" s="119"/>
      <c r="U95" s="120"/>
      <c r="V95" s="119"/>
      <c r="W95" s="119"/>
      <c r="X95" s="119"/>
      <c r="Y95" s="119"/>
      <c r="Z95" s="119"/>
      <c r="AA95" s="119"/>
      <c r="AB95" s="119"/>
      <c r="AC95" s="119"/>
      <c r="AD95" s="119"/>
      <c r="AE95" s="120"/>
      <c r="AF95" s="119"/>
      <c r="AG95" s="119"/>
      <c r="AH95" s="119"/>
      <c r="AI95" s="119"/>
      <c r="AJ95" s="119"/>
      <c r="AK95" s="119"/>
      <c r="AL95" s="119"/>
      <c r="AM95" s="119"/>
      <c r="AN95" s="119"/>
      <c r="AO95" s="119"/>
      <c r="AP95" s="119"/>
      <c r="AQ95" s="119"/>
      <c r="AR95" s="119"/>
      <c r="AS95" s="119"/>
      <c r="AT95" s="119"/>
      <c r="AU95" s="119"/>
      <c r="AV95" s="119"/>
      <c r="AW95" s="119"/>
      <c r="AX95" s="120"/>
      <c r="AY95" s="119"/>
      <c r="AZ95" s="119"/>
      <c r="BA95" s="119"/>
      <c r="BB95" s="119"/>
      <c r="BC95" s="119"/>
      <c r="BD95" s="119"/>
      <c r="BE95" s="119"/>
      <c r="BF95" s="119"/>
      <c r="BG95" s="119"/>
      <c r="BH95" s="119"/>
      <c r="BI95" s="119"/>
      <c r="BJ95" s="119"/>
      <c r="BK95" s="119"/>
      <c r="BL95" s="115"/>
      <c r="BM95" s="115"/>
      <c r="BN95" s="115"/>
      <c r="BO95" s="115"/>
      <c r="BP95" s="115"/>
      <c r="BQ95" s="115"/>
      <c r="BR95" s="115"/>
      <c r="BS95" s="115"/>
      <c r="BT95" s="115"/>
      <c r="BU95" s="115"/>
      <c r="BV95" s="115"/>
      <c r="BW95" s="115"/>
      <c r="BX95" s="115"/>
      <c r="BY95" s="115"/>
      <c r="BZ95" s="115"/>
      <c r="CA95" s="115"/>
      <c r="CB95" s="115"/>
      <c r="CC95" s="115"/>
      <c r="CD95" s="115"/>
      <c r="CE95" s="115"/>
      <c r="CF95" s="115"/>
      <c r="CG95" s="115"/>
      <c r="CH95" s="115"/>
      <c r="CI95" s="115"/>
      <c r="CJ95" s="115"/>
      <c r="CK95" s="115"/>
      <c r="CL95" s="115"/>
      <c r="CM95" s="115"/>
      <c r="CN95" s="115"/>
      <c r="CO95" s="115"/>
      <c r="CP95" s="115"/>
      <c r="CQ95" s="115"/>
      <c r="CR95" s="115"/>
      <c r="CS95" s="115"/>
      <c r="CT95" s="115"/>
      <c r="CU95" s="115"/>
    </row>
    <row r="96" spans="1:99" s="121" customFormat="1" ht="9" x14ac:dyDescent="0.15">
      <c r="A96" s="115" t="s">
        <v>103</v>
      </c>
      <c r="B96" s="115"/>
      <c r="C96" s="115" t="s">
        <v>0</v>
      </c>
      <c r="D96" s="115"/>
      <c r="E96" s="115"/>
      <c r="F96" s="116"/>
      <c r="G96" s="115"/>
      <c r="H96" s="115"/>
      <c r="I96" s="117"/>
      <c r="J96" s="116"/>
      <c r="K96" s="116"/>
      <c r="L96" s="116"/>
      <c r="M96" s="118"/>
      <c r="N96" s="115"/>
      <c r="O96" s="115"/>
      <c r="P96" s="115"/>
      <c r="Q96" s="118"/>
      <c r="R96" s="115"/>
      <c r="S96" s="119"/>
      <c r="T96" s="119"/>
      <c r="U96" s="120"/>
      <c r="V96" s="119"/>
      <c r="W96" s="119"/>
      <c r="X96" s="119"/>
      <c r="Y96" s="119"/>
      <c r="Z96" s="119"/>
      <c r="AA96" s="119"/>
      <c r="AB96" s="119"/>
      <c r="AC96" s="119"/>
      <c r="AD96" s="119"/>
      <c r="AE96" s="120"/>
      <c r="AF96" s="119"/>
      <c r="AG96" s="119"/>
      <c r="AH96" s="119"/>
      <c r="AI96" s="119"/>
      <c r="AJ96" s="119"/>
      <c r="AK96" s="119"/>
      <c r="AL96" s="119"/>
      <c r="AM96" s="119"/>
      <c r="AN96" s="119"/>
      <c r="AO96" s="119"/>
      <c r="AP96" s="119"/>
      <c r="AQ96" s="119"/>
      <c r="AR96" s="119"/>
      <c r="AS96" s="119"/>
      <c r="AT96" s="119"/>
      <c r="AU96" s="119"/>
      <c r="AV96" s="119"/>
      <c r="AW96" s="119"/>
      <c r="AX96" s="120"/>
      <c r="AY96" s="119"/>
      <c r="AZ96" s="119"/>
      <c r="BA96" s="119"/>
      <c r="BB96" s="119"/>
      <c r="BC96" s="119"/>
      <c r="BD96" s="119"/>
      <c r="BE96" s="119"/>
      <c r="BF96" s="119"/>
      <c r="BG96" s="119"/>
      <c r="BH96" s="119"/>
      <c r="BI96" s="119"/>
      <c r="BJ96" s="119"/>
      <c r="BK96" s="119"/>
      <c r="BL96" s="115"/>
      <c r="BM96" s="115"/>
      <c r="BN96" s="115"/>
      <c r="BO96" s="115"/>
      <c r="BP96" s="115"/>
      <c r="BQ96" s="115"/>
      <c r="BR96" s="115"/>
      <c r="BS96" s="115"/>
      <c r="BT96" s="115"/>
      <c r="BU96" s="115"/>
      <c r="BV96" s="115"/>
      <c r="BW96" s="115"/>
      <c r="BX96" s="115"/>
      <c r="BY96" s="115"/>
      <c r="BZ96" s="115"/>
      <c r="CA96" s="115"/>
      <c r="CB96" s="115"/>
      <c r="CC96" s="115"/>
      <c r="CD96" s="115"/>
      <c r="CE96" s="115"/>
      <c r="CF96" s="115"/>
      <c r="CG96" s="115"/>
      <c r="CH96" s="115"/>
      <c r="CI96" s="115"/>
      <c r="CJ96" s="115"/>
      <c r="CK96" s="115"/>
      <c r="CL96" s="115"/>
      <c r="CM96" s="115"/>
      <c r="CN96" s="115"/>
      <c r="CO96" s="115"/>
      <c r="CP96" s="115"/>
      <c r="CQ96" s="115"/>
      <c r="CR96" s="115"/>
      <c r="CS96" s="115"/>
      <c r="CT96" s="115"/>
      <c r="CU96" s="115"/>
    </row>
    <row r="97" spans="1:99" hidden="1" x14ac:dyDescent="0.2">
      <c r="A97" s="27"/>
      <c r="B97" s="27"/>
      <c r="C97" s="27"/>
      <c r="D97" s="27"/>
      <c r="E97" s="27"/>
      <c r="F97" s="29"/>
      <c r="G97" s="27"/>
      <c r="H97" s="27"/>
      <c r="I97" s="28"/>
      <c r="J97" s="29"/>
      <c r="K97" s="29"/>
      <c r="L97" s="29"/>
      <c r="M97" s="31"/>
      <c r="N97" s="27"/>
      <c r="O97" s="27"/>
      <c r="P97" s="27"/>
      <c r="Q97" s="31"/>
      <c r="R97" s="27"/>
      <c r="S97" s="20"/>
      <c r="T97" s="20"/>
      <c r="U97" s="33"/>
      <c r="V97" s="20"/>
      <c r="W97" s="20"/>
      <c r="X97" s="20"/>
      <c r="Y97" s="20"/>
      <c r="Z97" s="20"/>
      <c r="AA97" s="20"/>
      <c r="AB97" s="20"/>
      <c r="AC97" s="20"/>
      <c r="AD97" s="20"/>
      <c r="AE97" s="33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33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7"/>
      <c r="BM97" s="27"/>
      <c r="BN97" s="27"/>
      <c r="BO97" s="27"/>
      <c r="BP97" s="27"/>
      <c r="BQ97" s="27"/>
      <c r="BR97" s="27"/>
      <c r="BS97" s="27"/>
      <c r="BT97" s="27"/>
      <c r="BU97" s="27"/>
      <c r="BV97" s="27"/>
      <c r="BW97" s="27"/>
      <c r="BX97" s="27"/>
      <c r="BY97" s="27"/>
      <c r="BZ97" s="27"/>
      <c r="CA97" s="27"/>
      <c r="CB97" s="27"/>
      <c r="CC97" s="27"/>
      <c r="CD97" s="27"/>
      <c r="CE97" s="27"/>
      <c r="CF97" s="27"/>
      <c r="CG97" s="27"/>
      <c r="CH97" s="27"/>
      <c r="CI97" s="27"/>
      <c r="CJ97" s="27"/>
      <c r="CK97" s="27"/>
      <c r="CL97" s="27"/>
      <c r="CM97" s="27"/>
      <c r="CN97" s="27"/>
      <c r="CO97" s="27"/>
      <c r="CP97" s="27"/>
      <c r="CQ97" s="27"/>
      <c r="CR97" s="27"/>
      <c r="CS97" s="27"/>
      <c r="CT97" s="27"/>
      <c r="CU97" s="27"/>
    </row>
    <row r="98" spans="1:99" ht="15.75" hidden="1" x14ac:dyDescent="0.2">
      <c r="A98" s="73"/>
      <c r="B98" s="73"/>
      <c r="C98" s="74" t="str">
        <f>IF(BK98=0,"","&gt; &gt;&gt;")</f>
        <v>&gt; &gt;&gt;</v>
      </c>
      <c r="D98" s="74"/>
      <c r="E98" s="75" t="str">
        <f>IF(BK98=0,BL98,BK98)</f>
        <v xml:space="preserve">Parzellennummer </v>
      </c>
      <c r="F98" s="76"/>
      <c r="G98" s="73"/>
      <c r="H98" s="73"/>
      <c r="I98" s="76"/>
      <c r="J98" s="76"/>
      <c r="K98" s="76"/>
      <c r="L98" s="76"/>
      <c r="M98" s="77"/>
      <c r="N98" s="73"/>
      <c r="O98" s="73"/>
      <c r="P98" s="73"/>
      <c r="Q98" s="77"/>
      <c r="R98" s="73"/>
      <c r="S98" s="78"/>
      <c r="T98" s="78"/>
      <c r="U98" s="79"/>
      <c r="V98" s="78"/>
      <c r="W98" s="78"/>
      <c r="X98" s="78"/>
      <c r="Y98" s="78"/>
      <c r="Z98" s="78"/>
      <c r="AA98" s="78"/>
      <c r="AB98" s="78"/>
      <c r="AC98" s="78"/>
      <c r="AD98" s="78"/>
      <c r="AE98" s="79"/>
      <c r="AF98" s="78"/>
      <c r="AG98" s="78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78"/>
      <c r="AS98" s="78"/>
      <c r="AT98" s="78"/>
      <c r="AU98" s="78"/>
      <c r="AV98" s="78"/>
      <c r="AW98" s="78"/>
      <c r="AX98" s="79"/>
      <c r="AY98" s="78"/>
      <c r="AZ98" s="78"/>
      <c r="BA98" s="78"/>
      <c r="BB98" s="78"/>
      <c r="BC98" s="78"/>
      <c r="BD98" s="78"/>
      <c r="BE98" s="78"/>
      <c r="BF98" s="78"/>
      <c r="BG98" s="78"/>
      <c r="BH98" s="78"/>
      <c r="BI98" s="78"/>
      <c r="BJ98" s="78"/>
      <c r="BK98" s="78" t="str">
        <f>BK9</f>
        <v xml:space="preserve">Parzellennummer </v>
      </c>
      <c r="BL98" s="73" t="s">
        <v>110</v>
      </c>
      <c r="BM98" s="73"/>
      <c r="BN98" s="73"/>
      <c r="BO98" s="73"/>
      <c r="BP98" s="73"/>
      <c r="BQ98" s="73"/>
      <c r="BR98" s="73"/>
      <c r="BS98" s="73"/>
      <c r="BT98" s="73"/>
      <c r="BU98" s="73"/>
      <c r="BV98" s="73"/>
      <c r="BW98" s="73"/>
      <c r="BX98" s="73"/>
      <c r="BY98" s="73"/>
      <c r="BZ98" s="73"/>
      <c r="CA98" s="73"/>
      <c r="CB98" s="73"/>
      <c r="CC98" s="73"/>
      <c r="CD98" s="73"/>
      <c r="CE98" s="73"/>
      <c r="CF98" s="73"/>
      <c r="CG98" s="73"/>
      <c r="CH98" s="73"/>
      <c r="CI98" s="73"/>
      <c r="CJ98" s="73"/>
      <c r="CK98" s="73"/>
      <c r="CL98" s="73"/>
      <c r="CM98" s="73"/>
      <c r="CN98" s="73"/>
      <c r="CO98" s="73"/>
      <c r="CP98" s="73"/>
      <c r="CQ98" s="73"/>
      <c r="CR98" s="73"/>
      <c r="CS98" s="73"/>
      <c r="CT98" s="73"/>
      <c r="CU98" s="73"/>
    </row>
    <row r="99" spans="1:99" ht="18" x14ac:dyDescent="0.25">
      <c r="C99" s="80"/>
      <c r="D99" s="80"/>
      <c r="E99" s="44"/>
      <c r="I99" s="3"/>
    </row>
  </sheetData>
  <sheetProtection password="C7BB" sheet="1" selectLockedCells="1"/>
  <mergeCells count="7">
    <mergeCell ref="B91:C91"/>
    <mergeCell ref="F17:Q17"/>
    <mergeCell ref="B1:F1"/>
    <mergeCell ref="M1:R1"/>
    <mergeCell ref="F11:Q11"/>
    <mergeCell ref="F13:Q13"/>
    <mergeCell ref="F15:Q15"/>
  </mergeCells>
  <phoneticPr fontId="3" type="noConversion"/>
  <pageMargins left="0.74803149606299213" right="0.36000000000000004" top="0.38" bottom="0.42" header="0.36000000000000004" footer="0.38"/>
  <pageSetup paperSize="9" orientation="portrait" r:id="rId1"/>
  <headerFooter alignWithMargins="0">
    <oddFooter>&amp;L&amp;6ZV Version 2016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3" type="noConversion"/>
  <pageMargins left="0.78740157499999996" right="0.78740157499999996" top="0.984251969" bottom="0.984251969" header="0.5" footer="0.5"/>
  <pageSetup paperSize="0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3" type="noConversion"/>
  <pageMargins left="0.78740157499999996" right="0.78740157499999996" top="0.984251969" bottom="0.984251969" header="0.5" footer="0.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pgm design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Moritz Paul</dc:creator>
  <cp:lastModifiedBy>Christian Müller</cp:lastModifiedBy>
  <cp:lastPrinted>2016-02-15T09:28:14Z</cp:lastPrinted>
  <dcterms:created xsi:type="dcterms:W3CDTF">2016-02-04T14:45:21Z</dcterms:created>
  <dcterms:modified xsi:type="dcterms:W3CDTF">2025-09-11T09:59:08Z</dcterms:modified>
</cp:coreProperties>
</file>